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Work documents\Nam 2023\ICT Index 2023\He thong chi tieu va phieu dieu tra\"/>
    </mc:Choice>
  </mc:AlternateContent>
  <bookViews>
    <workbookView xWindow="240" yWindow="105" windowWidth="15600" windowHeight="8445"/>
  </bookViews>
  <sheets>
    <sheet name="Thông tin chung" sheetId="1" r:id="rId1"/>
    <sheet name="DS cán bộ có chứng chỉ CNTT" sheetId="2" r:id="rId2"/>
  </sheets>
  <definedNames>
    <definedName name="_xlnm.Print_Area" localSheetId="0">'Thông tin chung'!$A$1:$G$338</definedName>
    <definedName name="_xlnm.Print_Titles" localSheetId="0">'Thông tin chung'!$286:$286</definedName>
  </definedNames>
  <calcPr calcId="152511"/>
</workbook>
</file>

<file path=xl/calcChain.xml><?xml version="1.0" encoding="utf-8"?>
<calcChain xmlns="http://schemas.openxmlformats.org/spreadsheetml/2006/main">
  <c r="H320" i="1" l="1"/>
  <c r="H52" i="1"/>
  <c r="H159" i="1"/>
  <c r="H160" i="1"/>
  <c r="H161" i="1"/>
  <c r="H158" i="1"/>
  <c r="H123" i="1"/>
  <c r="H122" i="1"/>
  <c r="H127" i="1"/>
  <c r="H128" i="1"/>
  <c r="H129" i="1"/>
  <c r="H130" i="1"/>
  <c r="H126"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150" i="1"/>
  <c r="H151" i="1"/>
  <c r="H58" i="1"/>
  <c r="H59" i="1"/>
  <c r="H60" i="1"/>
  <c r="H61" i="1"/>
  <c r="H62" i="1"/>
  <c r="H57" i="1"/>
  <c r="H54" i="1"/>
  <c r="H53" i="1"/>
  <c r="H39" i="1"/>
  <c r="H36" i="1"/>
  <c r="H37" i="1"/>
  <c r="H35" i="1"/>
  <c r="H34" i="1"/>
  <c r="H33" i="1"/>
  <c r="H29" i="1"/>
  <c r="H27" i="1"/>
  <c r="H144" i="1"/>
  <c r="H143" i="1"/>
  <c r="H145" i="1"/>
  <c r="H146" i="1"/>
  <c r="H147" i="1"/>
  <c r="H148" i="1"/>
  <c r="H149" i="1"/>
  <c r="H142" i="1"/>
  <c r="H141" i="1"/>
  <c r="H140" i="1"/>
  <c r="H131" i="1"/>
  <c r="H132" i="1"/>
  <c r="H109" i="1"/>
  <c r="H50" i="1"/>
  <c r="H49" i="1"/>
  <c r="H48" i="1"/>
  <c r="H46" i="1"/>
  <c r="H321" i="1"/>
  <c r="H23" i="1"/>
  <c r="H45" i="1"/>
  <c r="H22" i="1"/>
  <c r="H30" i="1"/>
  <c r="H31" i="1"/>
  <c r="H41" i="1"/>
  <c r="H42" i="1"/>
  <c r="H43" i="1"/>
</calcChain>
</file>

<file path=xl/sharedStrings.xml><?xml version="1.0" encoding="utf-8"?>
<sst xmlns="http://schemas.openxmlformats.org/spreadsheetml/2006/main" count="875" uniqueCount="420">
  <si>
    <t>THÔNG TIN CHUNG</t>
  </si>
  <si>
    <t>Điện thoại</t>
  </si>
  <si>
    <t>Email</t>
  </si>
  <si>
    <t>Chỉ tiêu</t>
  </si>
  <si>
    <t>Giải thích biến động</t>
  </si>
  <si>
    <t>HẠ TẦNG KỸ THUẬT CNTT</t>
  </si>
  <si>
    <t>Đơn vị tính</t>
  </si>
  <si>
    <t xml:space="preserve">Đơn vị </t>
  </si>
  <si>
    <t>Người</t>
  </si>
  <si>
    <t>Máy</t>
  </si>
  <si>
    <t>Kbps</t>
  </si>
  <si>
    <t>1.1</t>
  </si>
  <si>
    <t>1.2</t>
  </si>
  <si>
    <t>1.3</t>
  </si>
  <si>
    <t>2.1</t>
  </si>
  <si>
    <t>2.2</t>
  </si>
  <si>
    <t>Tường lửa</t>
  </si>
  <si>
    <t>Giải pháp khác (Ghi rõ tên giải pháp)</t>
  </si>
  <si>
    <t>Triển khai hệ thống an toàn thông tin, an toàn dữ liệu</t>
  </si>
  <si>
    <t>STT</t>
  </si>
  <si>
    <t>VND</t>
  </si>
  <si>
    <t>HẠ TẦNG NHÂN LỰC CNTT</t>
  </si>
  <si>
    <t>B.</t>
  </si>
  <si>
    <t>A.</t>
  </si>
  <si>
    <t>D.</t>
  </si>
  <si>
    <t>C.</t>
  </si>
  <si>
    <t>ỨNG DỤNG CNTT</t>
  </si>
  <si>
    <t>•</t>
  </si>
  <si>
    <t>Thư điện tử nội bộ</t>
  </si>
  <si>
    <t>TT</t>
  </si>
  <si>
    <t>Ghi chú</t>
  </si>
  <si>
    <t>I</t>
  </si>
  <si>
    <t>II</t>
  </si>
  <si>
    <t>Họ và tên</t>
  </si>
  <si>
    <t>Bộ phận công tác</t>
  </si>
  <si>
    <t>Chức vụ</t>
  </si>
  <si>
    <t>Di động</t>
  </si>
  <si>
    <t>Fax</t>
  </si>
  <si>
    <t>Điện thoại cố định</t>
  </si>
  <si>
    <t>…..</t>
  </si>
  <si>
    <t>Tên đầy đủ tiếng Anh</t>
  </si>
  <si>
    <t>Tên viết tắt</t>
  </si>
  <si>
    <t>Địa chỉ trụ sở chính</t>
  </si>
  <si>
    <t>Địa chỉ website</t>
  </si>
  <si>
    <t>3.1</t>
  </si>
  <si>
    <t>3.2</t>
  </si>
  <si>
    <t>3.3</t>
  </si>
  <si>
    <t>3.4</t>
  </si>
  <si>
    <t>5.1</t>
  </si>
  <si>
    <t>5.2</t>
  </si>
  <si>
    <t>Có</t>
  </si>
  <si>
    <t>Không</t>
  </si>
  <si>
    <t>Tìm kiếm trong website</t>
  </si>
  <si>
    <t>Sơ đồ website</t>
  </si>
  <si>
    <t>Khác (Liệt kê chi tiết)</t>
  </si>
  <si>
    <t>Hàng ngày</t>
  </si>
  <si>
    <t>Hàng tháng</t>
  </si>
  <si>
    <t>Không thường xuyên</t>
  </si>
  <si>
    <t>Tần suất cập nhật website (Đánh dấu X vào 1 ô duy nhất)</t>
  </si>
  <si>
    <t>Triển khai giải pháp an toàn dữ liệu</t>
  </si>
  <si>
    <t>Tên đầy đủ tiếng Việt</t>
  </si>
  <si>
    <t>1.1.1</t>
  </si>
  <si>
    <t>1.1.2</t>
  </si>
  <si>
    <t>1.1.3</t>
  </si>
  <si>
    <t>Số máy chủ vật lý (không bao gồm máy chủ host chứa các máy chủ ảo hóa)</t>
  </si>
  <si>
    <t>Số máy chủ trên hệ thống ảo hoá</t>
  </si>
  <si>
    <t>Số máy chủ thuê ngoài (cloud)</t>
  </si>
  <si>
    <t>Số máy trạm trang bị mới hoặc nâng cấp cấu hình trong 3 năm gần đây</t>
  </si>
  <si>
    <t>Số máy trạm chạy hệ điều hành Windows 7 trở lên</t>
  </si>
  <si>
    <t>Số máy trạm được phép truy cập Internet</t>
  </si>
  <si>
    <t>2.1.1</t>
  </si>
  <si>
    <t>2.1.2</t>
  </si>
  <si>
    <t>2.1.3</t>
  </si>
  <si>
    <t>Tổng băng thông kết nối Internet cung cấp dịch vụ Internet Banking cho khách hàng</t>
  </si>
  <si>
    <t xml:space="preserve">Tổng băng thông kết nối Internet băng rộng cung cấp kết nối Internet cho người dùng tại đơn vị </t>
  </si>
  <si>
    <t>Số máy ATM có tính năng chấp nhận thẻ chip</t>
  </si>
  <si>
    <t>Số máy ATM có tính năng chấp nhận tiền gửi</t>
  </si>
  <si>
    <t>5.3</t>
  </si>
  <si>
    <t>5.4</t>
  </si>
  <si>
    <t>Số máy ATM lắp đặt thiết bị Anti-Skimming</t>
  </si>
  <si>
    <t>Số máy ATM lắp đặt thiết bị che bàn phím</t>
  </si>
  <si>
    <t>5.5</t>
  </si>
  <si>
    <t>Số máy ATM lắp đặt camera giám sát</t>
  </si>
  <si>
    <t>Trong đó:</t>
  </si>
  <si>
    <t>6.1</t>
  </si>
  <si>
    <t>6.2</t>
  </si>
  <si>
    <t>6.3</t>
  </si>
  <si>
    <t>Số lượng POS loại có dây</t>
  </si>
  <si>
    <t>Số lượng POS không dây</t>
  </si>
  <si>
    <t>Số lượng mPOS đã triển khai</t>
  </si>
  <si>
    <t>Ghi chú: bao gồm cả phần mềm phòng chống virus có bản quyền và miễn phí được cập nhật đến thời điểm hiện tại.</t>
  </si>
  <si>
    <t>5.1.2</t>
  </si>
  <si>
    <t>7.1</t>
  </si>
  <si>
    <t>7.1.2</t>
  </si>
  <si>
    <t>7.1.1</t>
  </si>
  <si>
    <t>7.2</t>
  </si>
  <si>
    <t>%</t>
  </si>
  <si>
    <t>Tỷ lệ CSDL được triển khai cài đặt sử dụng trên tủ đĩa SAN</t>
  </si>
  <si>
    <t>Tỷ lệ CSDL được triển khai phần mềm bảo mật/diệt virut</t>
  </si>
  <si>
    <t>Tỷ lệ CSDL được triển khai sao lưu ra băng từ</t>
  </si>
  <si>
    <t>Tỷ lệ CSDL được triển khai sao lưu ra đĩa cứng</t>
  </si>
  <si>
    <t>Tỷ lệ CSDL được triển khai cài đặt sử dụng tại Trung tâm dự phòng thảm hoạ</t>
  </si>
  <si>
    <t>7.3</t>
  </si>
  <si>
    <t>Tại trung tâm dữ liệu chính</t>
  </si>
  <si>
    <t>Tại trung tâm dữ liệu dự phòng</t>
  </si>
  <si>
    <t>Tại các chi nhánh, đơn vị</t>
  </si>
  <si>
    <t>Giải pháp</t>
  </si>
  <si>
    <t>☐</t>
  </si>
  <si>
    <t>IPS/IDS</t>
  </si>
  <si>
    <t>Network Access Control</t>
  </si>
  <si>
    <t>Tường lửa ứng dụng</t>
  </si>
  <si>
    <t>Tường lửa cơ sở dữ liệu</t>
  </si>
  <si>
    <t>Kiểm soát truy cập Internet</t>
  </si>
  <si>
    <t>Email Security</t>
  </si>
  <si>
    <t>Quản lý tài khoản đặc quyền</t>
  </si>
  <si>
    <t>Hệ thống lưu trữ log tập trung</t>
  </si>
  <si>
    <t>Hệ thống phân tích, cảnh báo an toàn thông tin (SOC)</t>
  </si>
  <si>
    <t xml:space="preserve">Phòng chống thất thoát dữ liệu (DLP) </t>
  </si>
  <si>
    <t>Phòng chống tấn công APT</t>
  </si>
  <si>
    <t>Phòng chống tấn công DDoS</t>
  </si>
  <si>
    <t xml:space="preserve">Các giải pháp khác </t>
  </si>
  <si>
    <t>Hãng cung cấp giải pháp</t>
  </si>
  <si>
    <t>7.3.1</t>
  </si>
  <si>
    <t>7.3.2</t>
  </si>
  <si>
    <t>7.3.3</t>
  </si>
  <si>
    <t>7.3.4</t>
  </si>
  <si>
    <t>7.3.5</t>
  </si>
  <si>
    <t>7.3.6</t>
  </si>
  <si>
    <t>7.3.7</t>
  </si>
  <si>
    <t>7.3.8</t>
  </si>
  <si>
    <t>7.3.9</t>
  </si>
  <si>
    <t>7.3.10</t>
  </si>
  <si>
    <t>7.3.11</t>
  </si>
  <si>
    <t>7.3.12</t>
  </si>
  <si>
    <t>7.3.13</t>
  </si>
  <si>
    <t>7.3.14</t>
  </si>
  <si>
    <t>7.4</t>
  </si>
  <si>
    <t>E Banking cho khách hàng cá nhân</t>
  </si>
  <si>
    <t>E Banking cho khách hàng doanh nghiệp</t>
  </si>
  <si>
    <t>Số lượng khách hàng sử dụng</t>
  </si>
  <si>
    <t>7.4.1</t>
  </si>
  <si>
    <t>7.4.2</t>
  </si>
  <si>
    <t>7.4.3</t>
  </si>
  <si>
    <t>7.4.4</t>
  </si>
  <si>
    <t>7.4.5</t>
  </si>
  <si>
    <t>7.4.6</t>
  </si>
  <si>
    <t>7.4.7</t>
  </si>
  <si>
    <t>7.4.8</t>
  </si>
  <si>
    <t>7.4.9</t>
  </si>
  <si>
    <t>7.4.10</t>
  </si>
  <si>
    <t>7.4.11</t>
  </si>
  <si>
    <t>7.4.12</t>
  </si>
  <si>
    <t>7.4.13</t>
  </si>
  <si>
    <t>Triển khai các giải pháp an toàn thông tin (Đánh dấu X vào mỗi ô trong cột)</t>
  </si>
  <si>
    <t xml:space="preserve">Các giải pháp an toàn thông tin cho ứng dụng Ebanking (Internet Banking, Mobile Banking) (Đánh dấu X vào mỗi ô trong cột) </t>
  </si>
  <si>
    <t>Xác thực bằng mã CAPTCHA</t>
  </si>
  <si>
    <t>Xác thực bằng tên đăng nhập và mật khẩu</t>
  </si>
  <si>
    <t>Xác thực bằng SMS OTP</t>
  </si>
  <si>
    <t>Xác thực bằng thẻ ma trận</t>
  </si>
  <si>
    <t>Xác thực bằng token OTP loại cơ bản (OTP sinh theo thời gian hoặc sự kiện)</t>
  </si>
  <si>
    <t>Xác thực bằng token OTP loại nâng cao (có chức năng ký giao dịch)</t>
  </si>
  <si>
    <t>Xác thực bằng soft OTP loại cơ bản (OTP sinh theo thời gian hoặc sự kiện)</t>
  </si>
  <si>
    <t>Xác thực bằng soft OTP loại nâng cao (có chức năng ký giao dịch)</t>
  </si>
  <si>
    <t>Xác thực bằng U2F (Universal 2nd Factor)</t>
  </si>
  <si>
    <t>Xác thực bằng UAF (Universal Authentication Framework)</t>
  </si>
  <si>
    <t>Xác thực bằng chữ ký số</t>
  </si>
  <si>
    <t>Các giải pháp khác (Ghi rõ tên giải pháp)</t>
  </si>
  <si>
    <t>7.5</t>
  </si>
  <si>
    <t>Chứng chỉ quốc tế về an toàn thông tin đơn vị đạt được</t>
  </si>
  <si>
    <t>Năm nhận</t>
  </si>
  <si>
    <t>Tên chứng chỉ</t>
  </si>
  <si>
    <t>IISO 27001</t>
  </si>
  <si>
    <t>PCI DSS</t>
  </si>
  <si>
    <t>7.5.1</t>
  </si>
  <si>
    <t>7.5.2</t>
  </si>
  <si>
    <t>7.5.3</t>
  </si>
  <si>
    <t>Các chứng chỉ khác (nêu rõ)</t>
  </si>
  <si>
    <t>Mức 1</t>
  </si>
  <si>
    <t>Mức 2</t>
  </si>
  <si>
    <t>Trung tâm dữ liệu và Trung tâm dữ liệu dự phòng thảm họa</t>
  </si>
  <si>
    <t>Mức 3</t>
  </si>
  <si>
    <t>Mức 4</t>
  </si>
  <si>
    <t>Đánh dấu X vào 1 ô duy nhất</t>
  </si>
  <si>
    <t>Trung tâm dữ liệu dự phòng thảm họa</t>
  </si>
  <si>
    <t xml:space="preserve">Mức của Trung tâm dữ liệu theo phân loại của tiêu chuẩn TIA-942 </t>
  </si>
  <si>
    <t>8.1</t>
  </si>
  <si>
    <t>8.2</t>
  </si>
  <si>
    <t xml:space="preserve">Nếu “Có”, mức của trung tâm dữ liệu dự phòng thảm họa theo phân loại của tiêu chuẩn TIA-942 như ở trên: </t>
  </si>
  <si>
    <t>Ngân hàng có trung tâm dữ liệu dự phòng thảm họa không (Đánh dấu X vào 1 ô duy nhất)</t>
  </si>
  <si>
    <t>Số lượng tủ rack tại trung tâm dữ liệu dự phòng thảm hoạ</t>
  </si>
  <si>
    <t>Số lượng tủ rack tại trung tâm dữ liệu</t>
  </si>
  <si>
    <t>Tủ</t>
  </si>
  <si>
    <t>Ghi chú: Đối với trường hợp thuê Trung tâm dữ liệu: tính theo số lượng tủ rack thuê.</t>
  </si>
  <si>
    <t>8.3</t>
  </si>
  <si>
    <t>8.3.1</t>
  </si>
  <si>
    <t>8.3.2</t>
  </si>
  <si>
    <t xml:space="preserve">Số lần thực hiện diễn tập kế hoạch BCP (chuyển đổi giữa Trung tâm dữ liệu và Trung tâm dự phòng thảm hoạ): </t>
  </si>
  <si>
    <t>8.4</t>
  </si>
  <si>
    <t>Tổng thể toàn bộ hệ thống</t>
  </si>
  <si>
    <t>Hệ thống Core Banking</t>
  </si>
  <si>
    <t>Hệ thống Thanh toán thẻ</t>
  </si>
  <si>
    <t>Hệ thống Internet Banking/ Mobile Banking</t>
  </si>
  <si>
    <t>Hệ thống khác (ghi rõ hệ thống)</t>
  </si>
  <si>
    <t>8.4.1</t>
  </si>
  <si>
    <t>8.4.2</t>
  </si>
  <si>
    <t>8.4.3</t>
  </si>
  <si>
    <t>8.4.4</t>
  </si>
  <si>
    <t>8.4.5</t>
  </si>
  <si>
    <t>Lần</t>
  </si>
  <si>
    <t xml:space="preserve">CompTIA Security+  </t>
  </si>
  <si>
    <t>Certified Ethical Hacker (CEH)</t>
  </si>
  <si>
    <t>GIAC Security Essentials (GSEC)</t>
  </si>
  <si>
    <t>Certified Information Systems Security Professional (CISSP)</t>
  </si>
  <si>
    <t>Certified Information Security Manager (CISM)</t>
  </si>
  <si>
    <t>Loại khác (ghi rõ tên chứng chỉ vào cột ghi chú)</t>
  </si>
  <si>
    <t>Cung cấp thông tin theo mẫu tại Phụ lục đính kèm</t>
  </si>
  <si>
    <t>3.5</t>
  </si>
  <si>
    <t>3.6</t>
  </si>
  <si>
    <t>Trong đó bao gồm:</t>
  </si>
  <si>
    <t>PHỤ LỤC I - DANH SÁCH CÁN BỘ CNTT CÓ CHỨNG CHỈ CNTT QUỐC TẾ</t>
  </si>
  <si>
    <t>Ngày cấp</t>
  </si>
  <si>
    <t>Mã số chứng chỉ</t>
  </si>
  <si>
    <t>Chứng chỉ (*)</t>
  </si>
  <si>
    <t>Ứng dụng Core banking</t>
  </si>
  <si>
    <t>Thông tin về Core banking</t>
  </si>
  <si>
    <t>Tên giải pháp/phiên bản</t>
  </si>
  <si>
    <t>ỨNG DỤNG NỘI BỘ NGÂN HÀNG</t>
  </si>
  <si>
    <t>Tài khoản</t>
  </si>
  <si>
    <t>Số giao dịch trung bình/ngày (tính trong 1 năm)</t>
  </si>
  <si>
    <t>Giao dịch</t>
  </si>
  <si>
    <t>Thời gian đưa vào sử dụng (Ngày/tháng/năm)</t>
  </si>
  <si>
    <t>Khách hàng</t>
  </si>
  <si>
    <t>Tiền gửi</t>
  </si>
  <si>
    <t>Tiền vay</t>
  </si>
  <si>
    <t>Tài trợ thương mại</t>
  </si>
  <si>
    <t>Ủy thác</t>
  </si>
  <si>
    <t>Thoanh toán quốc tế</t>
  </si>
  <si>
    <t>Thanh toán trong nước</t>
  </si>
  <si>
    <t>Teller</t>
  </si>
  <si>
    <t>Các module khác (Đề nghị ghi rõ)</t>
  </si>
  <si>
    <t>Kết nối Corebank và các hệ thống khác (Đánh dấu X vào mỗi ô)</t>
  </si>
  <si>
    <t>Các module của Core bank đã triển khai (Đánh dấu X vào mỗi ô)</t>
  </si>
  <si>
    <t>ERP</t>
  </si>
  <si>
    <t>ATM/POST</t>
  </si>
  <si>
    <t>Internet Banking</t>
  </si>
  <si>
    <t>SWIFT</t>
  </si>
  <si>
    <t>CITAD</t>
  </si>
  <si>
    <t>Reporting Systems</t>
  </si>
  <si>
    <t>Giao diện file</t>
  </si>
  <si>
    <t>Cơ sở dữ liệu</t>
  </si>
  <si>
    <t>Message Queue</t>
  </si>
  <si>
    <t>Phương thức kết nối giữa Corebank và các hệ thống khác (Đánh dấu X vào mỗi ô và chọn tất cả các Phương thức kết nối đang sử dụng)</t>
  </si>
  <si>
    <t>Trục tích hợp ESB</t>
  </si>
  <si>
    <t>Các phương thức khác (Đề nghị ghi rõ)</t>
  </si>
  <si>
    <t>1.4</t>
  </si>
  <si>
    <t>Tự động</t>
  </si>
  <si>
    <t>Bán tự động</t>
  </si>
  <si>
    <t>Không tự động</t>
  </si>
  <si>
    <t>1.5</t>
  </si>
  <si>
    <t>Không đối chiếu</t>
  </si>
  <si>
    <t>Đối chiếu thủ công</t>
  </si>
  <si>
    <t>Đối chiếu tự động một phần</t>
  </si>
  <si>
    <t>Triển khai các ứng dụng/giải pháp khác</t>
  </si>
  <si>
    <t>Quản trị nguồn lực (ERP)</t>
  </si>
  <si>
    <t>2.3</t>
  </si>
  <si>
    <t>2.4</t>
  </si>
  <si>
    <t>2.5</t>
  </si>
  <si>
    <t>2.6</t>
  </si>
  <si>
    <t>2.7</t>
  </si>
  <si>
    <t>2.8</t>
  </si>
  <si>
    <t>2.9</t>
  </si>
  <si>
    <t>2.10</t>
  </si>
  <si>
    <t>2.11</t>
  </si>
  <si>
    <t>Hệ thống kho dữ liệu (Warehouse)</t>
  </si>
  <si>
    <t>Quản lý giao dịch ngoại hối (Treasury Management Systems)</t>
  </si>
  <si>
    <t>Quản lý quan hệ khách hàng (Customer Relationship Management)</t>
  </si>
  <si>
    <t>Hệ thống hỗ trợ khách hàng (Call Center/Contact Center)</t>
  </si>
  <si>
    <t>Hệ thống Quản lý rủi ro</t>
  </si>
  <si>
    <t xml:space="preserve">Triển khai giải pháp trục tích hợp dữ liệu </t>
  </si>
  <si>
    <t>Triển khai giải pháp Chữ ký số</t>
  </si>
  <si>
    <t>Hệ thống quản lý văn bản</t>
  </si>
  <si>
    <t>Các ứng dụng khác (Ghi cụ thể)</t>
  </si>
  <si>
    <t xml:space="preserve"> Tên giải pháp</t>
  </si>
  <si>
    <t>Tên giải pháp</t>
  </si>
  <si>
    <t>Thời gian đưa vào sử dụng (tháng/năm)</t>
  </si>
  <si>
    <t>Các module ERP đã triển khai</t>
  </si>
  <si>
    <t>Sổ cái (Enterprise G/L)</t>
  </si>
  <si>
    <t>Phải thu, phải trả (AR/AP)</t>
  </si>
  <si>
    <t>Tài sản cố định (FA)</t>
  </si>
  <si>
    <t xml:space="preserve">Lập kế hoạch ngân sách (Budgeting) </t>
  </si>
  <si>
    <t>Quản trị nguồn nhân lực (HR)</t>
  </si>
  <si>
    <t>Các mudule khác (đề nghị nêu rõ)</t>
  </si>
  <si>
    <t>Thuê của nhà cung cấp dịch vụ</t>
  </si>
  <si>
    <t>Số lượng chứng thư đã cấp còn hiệu lực (chứng thư)</t>
  </si>
  <si>
    <t xml:space="preserve">Tự trang bị </t>
  </si>
  <si>
    <t>Có triển khai (đánh dấu X nếu có)</t>
  </si>
  <si>
    <t>Danh sách các ứng dụng đã tích hợp chữ ký số</t>
  </si>
  <si>
    <t>+</t>
  </si>
  <si>
    <t>Danh sách các hệ thống đã tích hợp ESB</t>
  </si>
  <si>
    <t>Hệ thống thanh toán điện tử liên ngân hàng – Ngân hàng Nhà nước</t>
  </si>
  <si>
    <t>Tham gia các hệ thống thanh toán điện tử (đánh dấu X nếu đã triển khai)</t>
  </si>
  <si>
    <t>Hệ thống thanh toán, chuyển tiền điện tử quốc tế SWIFT</t>
  </si>
  <si>
    <t>Hệ thống thanh toán, chuyển tiền ngoại tệ trong nước</t>
  </si>
  <si>
    <t>Vietcombank</t>
  </si>
  <si>
    <t>Danh sách ngân hàng có kết nối song biên</t>
  </si>
  <si>
    <t>DỊCH VỤ CHO KHÁCH HÀNG</t>
  </si>
  <si>
    <t>1.</t>
  </si>
  <si>
    <t>Website của ngân hàng</t>
  </si>
  <si>
    <t>BIDV</t>
  </si>
  <si>
    <t>Giới thiệu ngân hàng</t>
  </si>
  <si>
    <t>Các chuyên mục (Đánh dấu X vào ô nếu website có các mục này)</t>
  </si>
  <si>
    <t>Tin tức về hoạt động của ngân hàng</t>
  </si>
  <si>
    <t>Thông tin cho nhà đầu tư và cổ đông</t>
  </si>
  <si>
    <t>Thông tin về lãi suất</t>
  </si>
  <si>
    <t>Thông tin về các loại phí</t>
  </si>
  <si>
    <t>Thông tin về tỷ giá</t>
  </si>
  <si>
    <t>Giới thiệu sản phẩm, dịch vụ cho khách hàng cá nhân</t>
  </si>
  <si>
    <t>Giới thiệu sản phẩm, dịch vụ cho khách hàng doanh nghiệp</t>
  </si>
  <si>
    <t>Các dịch vụ ngân hàng điện tử (ngân hàng trực tuyến)</t>
  </si>
  <si>
    <t>Hỗ trợ  qua email</t>
  </si>
  <si>
    <t>Hỗ trợ qua ứng dụng trực tuyến (video, chatbot)</t>
  </si>
  <si>
    <t>Hỗ trợ qua điện thoại</t>
  </si>
  <si>
    <t>Nội dung hỗ trợ</t>
  </si>
  <si>
    <t>Hướng dẫn</t>
  </si>
  <si>
    <t>Góp ý</t>
  </si>
  <si>
    <t>Tiếp nhận sự cố</t>
  </si>
  <si>
    <t>Khác (nêu cụ thể)</t>
  </si>
  <si>
    <t>Chính sách bảo vệ bí mật thông tin cá nhân (privacy)</t>
  </si>
  <si>
    <t>Hang tuần</t>
  </si>
  <si>
    <t xml:space="preserve">Tra cứu (số dư, giao dịch) </t>
  </si>
  <si>
    <t>Chuyển khoản trong hệ thống</t>
  </si>
  <si>
    <t xml:space="preserve">Chuyển khoản ngoài hệ thống </t>
  </si>
  <si>
    <t>Tiết kiệm điện tử</t>
  </si>
  <si>
    <t>Thanh toán hoá đơn (điện, nước, điện thoại, Internet, …)</t>
  </si>
  <si>
    <t xml:space="preserve">Nạp tiền điện tử (ví điện tử, điện thoại di động,…) </t>
  </si>
  <si>
    <t>Mua thẻ trả trước (điện thoại di động, thẻ game,…)</t>
  </si>
  <si>
    <t>Các dịch vụ khác (ghi cụ thể)</t>
  </si>
  <si>
    <t>Dịch vụ Internet Banking cho khách hàng cá nhân (Đánh dấu X vào các dịch vụ đã triển khai)</t>
  </si>
  <si>
    <t>Dịch vụ Internet Banking cho khách hàng doanh nghiệp (Đánh dấu X vào các dịch vụ đã triển khai)</t>
  </si>
  <si>
    <t>Thu ngân sách (nộp thuế, phí, lệ phí)</t>
  </si>
  <si>
    <t>Chi trả lương nhân viên</t>
  </si>
  <si>
    <t xml:space="preserve">Giao dịch tín dụng thư (phát hành, sửa đổi tín dụng thư; truy vấn thông tin tín dụng thư) </t>
  </si>
  <si>
    <t>Các dịch vụ ngân hàng điện tử khác</t>
  </si>
  <si>
    <t>Mobile Banking</t>
  </si>
  <si>
    <t>SMS Banking</t>
  </si>
  <si>
    <t>Phone Banking</t>
  </si>
  <si>
    <t>Các dịch vụ ngân hàng điện tử khác (ghi cụ thể)</t>
  </si>
  <si>
    <t>Hoạt động của ngân hàng điện tử</t>
  </si>
  <si>
    <t>5.1.1</t>
  </si>
  <si>
    <t>Khách hàng cá nhân</t>
  </si>
  <si>
    <t>Khách hàng doanh nghiệp</t>
  </si>
  <si>
    <t>Số lượng khách hàng cá nhân sử dụng dịch vụ ngân hàng điện tử:</t>
  </si>
  <si>
    <t>Số lượng khách hàng sử dụng Internet banking:</t>
  </si>
  <si>
    <t xml:space="preserve">Số lượng khách hàng sử dụng Mobile banking: </t>
  </si>
  <si>
    <t xml:space="preserve">Số lượng khách hàng sử dụng SMS banking: </t>
  </si>
  <si>
    <t>Số lượng khách hàng sử dụng Phone banking:</t>
  </si>
  <si>
    <t>Số lượng khách hàng doanh nghiệp sử dụng dịch vụ ngân hàng điện tử:</t>
  </si>
  <si>
    <t>Doanh nghiệp</t>
  </si>
  <si>
    <t>Lưu ý: Số lượng khách hàng, số lượng thẻ là tổng số lượng có trên hệ thống trong năm đó, không phải số lượng phát sinh trong năm.</t>
  </si>
  <si>
    <t>5.4.1</t>
  </si>
  <si>
    <t>Thẻ</t>
  </si>
  <si>
    <t>Số lượng thẻ nội địa</t>
  </si>
  <si>
    <t>Số thẻ tín dụng đang hoạt động trong hệ thống</t>
  </si>
  <si>
    <t>Số thẻ tín dụng có phát sinh giao dịch trong năm</t>
  </si>
  <si>
    <t>Số thẻ ghi nợ đang hoạt động trên hệ thống</t>
  </si>
  <si>
    <t>Số thẻ ghi nợ các phát sinh giao dịch trong năm</t>
  </si>
  <si>
    <t>5.4.2</t>
  </si>
  <si>
    <t>Số lượng thẻ quốc tế</t>
  </si>
  <si>
    <t>Số lượng thẻ thanh toán phát hành đang hoạt động</t>
  </si>
  <si>
    <t>Tổng số lượng giao dịch qua các phương tiện điện tử</t>
  </si>
  <si>
    <t>Tổng số giao dịch Internet Banking</t>
  </si>
  <si>
    <t>Tổng số giao dịch Mobile Banking</t>
  </si>
  <si>
    <t>Tổng số giao dịch SMS Banking</t>
  </si>
  <si>
    <t>Tổng số giao dịch Phone Banking</t>
  </si>
  <si>
    <t>Tổng số giao dịch ATM</t>
  </si>
  <si>
    <t>Tổng số giao dịch POS/mPOS</t>
  </si>
  <si>
    <t>Phương tiện điện tử khác (nêu rõ phương tiện điện tử)</t>
  </si>
  <si>
    <t>Chia ra</t>
  </si>
  <si>
    <t>5.6</t>
  </si>
  <si>
    <t>Mức độ tự động hóa khi xử lý các giao dịch giữa hệ thống Corebank và các hệ thống khác (Đánh dấu X vào mỗi ô)</t>
  </si>
  <si>
    <t>Xử lý đối chiếu dữ liệu giữa CoreBank và các hệ thống khác (Đánh dấu X vào mỗi ô)</t>
  </si>
  <si>
    <t>Tên ngân hàng</t>
  </si>
  <si>
    <t>(*) Là chứng chỉ CNTT quốc tế được các tổ chức quốc tế cấp.
Trường hợp 1 cán bộ có nhiều chứng chỉ quốc tế thì lấy chứng chỉ cao nhất được cấp.</t>
  </si>
  <si>
    <r>
      <t xml:space="preserve">Ghi chú: Theo tiêu chuẩn phân loại trung tâm dữ liệu TIA-942 của Hiệp hội công nghiệp viễn thông thì các trung tâm dữ liệu được phân thành 04 mức như sau:
</t>
    </r>
    <r>
      <rPr>
        <b/>
        <i/>
        <sz val="10"/>
        <color theme="1"/>
        <rFont val="Times New Roman"/>
        <family val="1"/>
      </rPr>
      <t>• Mức 1 – Cơ sở: Đảm bảo độ sẵn sàng đến 99,671%</t>
    </r>
    <r>
      <rPr>
        <i/>
        <sz val="10"/>
        <color theme="1"/>
        <rFont val="Times New Roman"/>
        <family val="1"/>
      </rPr>
      <t xml:space="preserve">
 Hệ thống nguồn điện và làm mát chỉ có một nguồn duy nhất, không có linh kiện dự phòng.
 Có thể có hoặc không có sàn nâng, thiết bị lưu điện hoặc máy phát điện.
 Thời gian dừng hệ thống trung bình tối đa là 28,8 giờ/năm
 Việc bảo trì, bảo dưỡng kỹ thuật đòi hỏi phải dừng hoàn toàn hệ thống.
</t>
    </r>
    <r>
      <rPr>
        <b/>
        <i/>
        <sz val="10"/>
        <color theme="1"/>
        <rFont val="Times New Roman"/>
        <family val="1"/>
      </rPr>
      <t>• Mức 2 – Có dự phòng: Đảm bảo độ sẵn sàng đến 99,741%</t>
    </r>
    <r>
      <rPr>
        <i/>
        <sz val="10"/>
        <color theme="1"/>
        <rFont val="Times New Roman"/>
        <family val="1"/>
      </rPr>
      <t xml:space="preserve">
 Hệ thống nguồn điện và làm mát chỉ có một nguồn duy nhất, có linh kiện dự phòng theo cơ chế N+1.
 Có sàn nâng, thiết bị lưu điện và máy phát điện.
 Thời gian dừng hệ thống trung bình tối đa là 22,0 giờ/năm
 Việc bảo trì, bảo dưỡng hệ thống nguồn điện và các thành phần khác của cơ sở hạ tầng đòi hỏi phải dừng hoàn toàn hệ thống.
</t>
    </r>
    <r>
      <rPr>
        <b/>
        <i/>
        <sz val="10"/>
        <color theme="1"/>
        <rFont val="Times New Roman"/>
        <family val="1"/>
      </rPr>
      <t>• Mức 3 – Có khả năng bảo dưỡng nóng: Đảm bảo độ sẵn sàng đến 99,982%</t>
    </r>
    <r>
      <rPr>
        <i/>
        <sz val="10"/>
        <color theme="1"/>
        <rFont val="Times New Roman"/>
        <family val="1"/>
      </rPr>
      <t xml:space="preserve">
 Có thể tiến hành các công việc bảo trì, bảo dưỡng theo kế hoạch mà không cần dừng hoạt động của hệ thống máy tính. Nhưng các sự cố bất ngờ vẫn có thể làm dừng hệ thống.
 Hệ thống nguồn điện và làm mát có nhiều nguồn cung cấp nhưng chỉ có một nguồn làm việc; có linh kiện dự phòng theo cơ chế N+1.
 Thời gian dừng hệ thống trung bình tối đa là 1,6 giờ/năm
 Có sàn nâng và nguồn cung cấp đủ cho toàn bộ hệ thống hoạt động trong khi thực hiện các công việc bảo trì, bảo dưỡng đối với nguồn cung cấp còn lại.
</t>
    </r>
    <r>
      <rPr>
        <b/>
        <i/>
        <sz val="10"/>
        <color theme="1"/>
        <rFont val="Times New Roman"/>
        <family val="1"/>
      </rPr>
      <t>• Mức 4 – Không bị lỗi (Fault tolerant): Đảm bảo độ sẵn sàng đến 99,995%</t>
    </r>
    <r>
      <rPr>
        <i/>
        <sz val="10"/>
        <color theme="1"/>
        <rFont val="Times New Roman"/>
        <family val="1"/>
      </rPr>
      <t xml:space="preserve">
 Các hoạt động bảo trì, bảo dưỡng theo kế hoạch không làm dừng hệ thống và có thể chịu được ít nhất 1 sự cố nghiêm trọng mà không bị ảnh hưởng tới hoạt động của hệ thống.
 Có nhiều nguồn cung cấp điện và làm mát cùng với các linh kiện dự phòng theo cơ chế 2 (N+1), tức là mỗi thiết bị có thiết bị dự phòng và cả 2 thiết bị có linh kiện dự phòng theo cơ chế N+1 (dự phòng thiết bị + dự phòng linh kiện).
 Thời gian dừng hệ thống trung bình tối đa là 0,4 giờ/năm
</t>
    </r>
  </si>
  <si>
    <r>
      <t xml:space="preserve">Tổng số máy tính
</t>
    </r>
    <r>
      <rPr>
        <i/>
        <sz val="11"/>
        <color theme="1"/>
        <rFont val="Times New Roman"/>
        <family val="1"/>
      </rPr>
      <t>Ghi chú: Ghi tổng số máy tính tại trụ sở chính và tất cả các chi nhánh, đơn vị trực thuộc tại Mục 8 phần Thông tin chung.</t>
    </r>
  </si>
  <si>
    <r>
      <t xml:space="preserve">Tổng băng thông kết nối mạng diện rộng của đơn vị (WAN)
</t>
    </r>
    <r>
      <rPr>
        <i/>
        <sz val="11"/>
        <color theme="1"/>
        <rFont val="Times New Roman"/>
        <family val="1"/>
      </rPr>
      <t>Ghi chú: Là tổng băng thông của các kết nối trực tiếp từ các chi nhánh/phòng giao dịch/trung tâm vùng đến Trung tâm dữ liệu, Trung tâm dự phòng thảm hoạ (Không tính các kết nối: giữa Trung tâm dữ liệu và Trung tâm dự phòng thảm hoạ, giữa phòng giao dịch với chi nhánh, giữa chi nhánh với Trung tâm vùng (nếu có)).</t>
    </r>
  </si>
  <si>
    <r>
      <t xml:space="preserve">Xác thực bằng dấu hiệu sinh trắc học </t>
    </r>
    <r>
      <rPr>
        <i/>
        <sz val="11"/>
        <color theme="1"/>
        <rFont val="Times New Roman"/>
        <family val="1"/>
      </rPr>
      <t>(nêu rõ giải pháp)</t>
    </r>
    <r>
      <rPr>
        <sz val="11"/>
        <color theme="1"/>
        <rFont val="Times New Roman"/>
        <family val="1"/>
      </rPr>
      <t xml:space="preserve"> </t>
    </r>
  </si>
  <si>
    <r>
      <t xml:space="preserve">Quy mô trung tâm dữ liệu 
</t>
    </r>
    <r>
      <rPr>
        <i/>
        <sz val="11"/>
        <color theme="1"/>
        <rFont val="Times New Roman"/>
        <family val="1"/>
      </rPr>
      <t>Ghi chú: Đối với trường hợp thuê Trung tâm dữ liệu: tính theo số lượng tủ rack thuê.</t>
    </r>
  </si>
  <si>
    <r>
      <rPr>
        <b/>
        <sz val="11"/>
        <color theme="1"/>
        <rFont val="Times New Roman"/>
        <family val="1"/>
      </rPr>
      <t xml:space="preserve">Tổng chi phí cho hạ tầng an toàn thông tin </t>
    </r>
    <r>
      <rPr>
        <i/>
        <sz val="11"/>
        <color theme="1"/>
        <rFont val="Times New Roman"/>
        <family val="1"/>
      </rPr>
      <t xml:space="preserve">
Ghi chú: Tổng chi phí cho các giải pháp nêu trong Mục 7 của phần này. </t>
    </r>
  </si>
  <si>
    <r>
      <t>Hệ thống thanh toán song biên</t>
    </r>
    <r>
      <rPr>
        <i/>
        <sz val="11"/>
        <color theme="1"/>
        <rFont val="Times New Roman"/>
        <family val="1"/>
      </rPr>
      <t xml:space="preserve"> (nếu có xin liệt kê tên ngân hàng kết nối bên dưới)</t>
    </r>
  </si>
  <si>
    <r>
      <t xml:space="preserve">Hỗ trợ khách hàng
</t>
    </r>
    <r>
      <rPr>
        <i/>
        <sz val="11"/>
        <color theme="1"/>
        <rFont val="Times New Roman"/>
        <family val="1"/>
      </rPr>
      <t>Trong đó:</t>
    </r>
  </si>
  <si>
    <r>
      <rPr>
        <b/>
        <i/>
        <sz val="11"/>
        <color theme="1"/>
        <rFont val="Times New Roman"/>
        <family val="1"/>
      </rPr>
      <t xml:space="preserve">Số lượng khách hàng: </t>
    </r>
    <r>
      <rPr>
        <b/>
        <sz val="11"/>
        <color theme="1"/>
        <rFont val="Times New Roman"/>
        <family val="1"/>
      </rPr>
      <t xml:space="preserve">
</t>
    </r>
    <r>
      <rPr>
        <i/>
        <sz val="11"/>
        <color theme="1"/>
        <rFont val="Times New Roman"/>
        <family val="1"/>
      </rPr>
      <t>Ghi chú: bao gồm cả số lượng khách hàng sử dụng dịch vụ ngân hàng điện tử và dịch vụ ngân hàng truyền thống.</t>
    </r>
  </si>
  <si>
    <r>
      <rPr>
        <b/>
        <i/>
        <sz val="11"/>
        <color theme="1"/>
        <rFont val="Times New Roman"/>
        <family val="1"/>
      </rPr>
      <t>Tổng số giao dịch trong năm của ngân hàng</t>
    </r>
    <r>
      <rPr>
        <sz val="11"/>
        <color theme="1"/>
        <rFont val="Times New Roman"/>
        <family val="1"/>
      </rPr>
      <t xml:space="preserve">
Ghi chú: Bao gồm cả giao dịch qua các phương tiện điện tử và các phương tiện truyền thống của ngân hàng</t>
    </r>
  </si>
  <si>
    <r>
      <t xml:space="preserve">Người kê khai 
</t>
    </r>
    <r>
      <rPr>
        <i/>
        <sz val="11"/>
        <color theme="1"/>
        <rFont val="Times New Roman"/>
        <family val="1"/>
      </rPr>
      <t>(Ký và ghi rõ họ tên)</t>
    </r>
    <r>
      <rPr>
        <b/>
        <sz val="11"/>
        <color theme="1"/>
        <rFont val="Times New Roman"/>
        <family val="1"/>
      </rPr>
      <t xml:space="preserve">
</t>
    </r>
  </si>
  <si>
    <r>
      <t xml:space="preserve">Lãnh đạo ngân hàng
</t>
    </r>
    <r>
      <rPr>
        <i/>
        <sz val="11"/>
        <color theme="1"/>
        <rFont val="Times New Roman"/>
        <family val="1"/>
      </rPr>
      <t>(Ký tên, đóng dấu hoặc ký số)</t>
    </r>
    <r>
      <rPr>
        <b/>
        <sz val="11"/>
        <color theme="1"/>
        <rFont val="Times New Roman"/>
        <family val="1"/>
      </rPr>
      <t xml:space="preserve">
</t>
    </r>
  </si>
  <si>
    <r>
      <t xml:space="preserve">Số các chi nhánh, đơn vị trực thuộc
</t>
    </r>
    <r>
      <rPr>
        <i/>
        <sz val="11"/>
        <color theme="1"/>
        <rFont val="Times New Roman"/>
        <family val="1"/>
      </rPr>
      <t>Ghi chú: Ghi tổng số các chi nhánh, các đơn vị trực thuộc, các đơn vị thành viên trên mọi địa bàn, kể cả ở nước ngoài.</t>
    </r>
  </si>
  <si>
    <r>
      <t xml:space="preserve">Số cán bộ công nhân viên (CBCNV): 
</t>
    </r>
    <r>
      <rPr>
        <i/>
        <sz val="11"/>
        <color theme="1"/>
        <rFont val="Times New Roman"/>
        <family val="1"/>
      </rPr>
      <t>Ghi chú: Bao gồm tất cả CBCNV của trụ sở chính, các chi nhánh,các đơn vị trực thuộc,  các đơn vị thành viên  không bao gồm: bảo vệ, lái xe, tạp vụ v.v.</t>
    </r>
  </si>
  <si>
    <t>Số máy chủ</t>
  </si>
  <si>
    <t>Số máy trạm (PC, laptop)</t>
  </si>
  <si>
    <t>Số máy ATM đã lắp đặt</t>
  </si>
  <si>
    <t>Số máy thanh toán (POS) đã lắp đặt</t>
  </si>
  <si>
    <r>
      <t xml:space="preserve">Số cán bộ CNTT chuyên trách: 
</t>
    </r>
    <r>
      <rPr>
        <i/>
        <sz val="11"/>
        <color theme="1"/>
        <rFont val="Times New Roman"/>
        <family val="1"/>
      </rPr>
      <t>Ghi chú: Cán bộ CNTT chuyên trách là cán bộ kỹ thuật hoặc quản lý trực tiếp làm các công việc liên quan đến vận hành hệ thống CNTT của ngân hàng (quản lý, đảm bảo kỹ thuật, phát triển ứng dụng, vận hành website v.v.). Không tính các cán bộ kiêm nhiệm</t>
    </r>
  </si>
  <si>
    <r>
      <t xml:space="preserve">Số cán bộ CNTT chuyên trách về an toàn thông tin:
</t>
    </r>
    <r>
      <rPr>
        <i/>
        <sz val="11"/>
        <color theme="1"/>
        <rFont val="Times New Roman"/>
        <family val="1"/>
      </rPr>
      <t>Ghi chú: Là cán bộ chuyên trách về CNTT của tất cả các đơn vị trong Ngân hàng được giao trách nhiệm chỉ làm các công việc liên quan đến an toàn thông tin của đơn vị và KHÔNG kiêm nhiệm thêm các công việc khác.</t>
    </r>
  </si>
  <si>
    <t xml:space="preserve">Số cán bộ chuyên trách an thoàn thông tin đạt đạt các chứng chỉ quốc tế </t>
  </si>
  <si>
    <r>
      <rPr>
        <b/>
        <sz val="11"/>
        <color theme="1"/>
        <rFont val="Times New Roman"/>
        <family val="1"/>
      </rPr>
      <t xml:space="preserve">Số cán bộ CNTT đạt các chứng chỉ CNTT quốc tế </t>
    </r>
    <r>
      <rPr>
        <sz val="11"/>
        <color theme="1"/>
        <rFont val="Times New Roman"/>
        <family val="1"/>
      </rPr>
      <t>(ví dụ: chứng chỉ về mạng như CCNA, CCNP,.. về cơ sở dữ liệu như OCA,OCP,..)</t>
    </r>
  </si>
  <si>
    <t>Số lượng tài khoản khách hàng</t>
  </si>
  <si>
    <t>THÔNG TIN NGƯỜI KÊ KHAI</t>
  </si>
  <si>
    <t>Số máy tính có cài đặt các phần mềm diệt và phòng chống virus</t>
  </si>
  <si>
    <t>Số máy trạm được cài đặt phần mềm phòng chống virus</t>
  </si>
  <si>
    <t>Số máy chủ được cài đặt phần mềm phòng chống virus</t>
  </si>
  <si>
    <r>
      <rPr>
        <b/>
        <sz val="11"/>
        <color theme="1"/>
        <rFont val="Times New Roman"/>
        <family val="1"/>
      </rPr>
      <t xml:space="preserve">Tổng chi phí cho hạ tầng kỹ thuật CNTT    </t>
    </r>
    <r>
      <rPr>
        <i/>
        <sz val="11"/>
        <color theme="1"/>
        <rFont val="Times New Roman"/>
        <family val="1"/>
      </rPr>
      <t xml:space="preserve">
Ghi chú: Chi phí cho CNTT bao gồm: chi phí khấu hao tài sản CNTT, bảo trì, thuê dịch vụ…</t>
    </r>
  </si>
  <si>
    <r>
      <rPr>
        <b/>
        <sz val="11"/>
        <color theme="1"/>
        <rFont val="Times New Roman"/>
        <family val="1"/>
      </rPr>
      <t>Chi cho đào tạo CNTT và an toàn thông tin</t>
    </r>
    <r>
      <rPr>
        <sz val="11"/>
        <color theme="1"/>
        <rFont val="Times New Roman"/>
        <family val="1"/>
      </rPr>
      <t xml:space="preserve">
</t>
    </r>
    <r>
      <rPr>
        <i/>
        <sz val="11"/>
        <color theme="1"/>
        <rFont val="Times New Roman"/>
        <family val="1"/>
      </rPr>
      <t xml:space="preserve">Ghi chú: Là các chi phí cho tổ chức các lớp, khóa đào tạo về CNTT và ATTT cho CBCNV tại ngân hàng hoặc tại các cơ sở đào tạo bên ngoài. </t>
    </r>
  </si>
  <si>
    <t>CỘNG HÒA XÃ HỘI CHỦ NGHĨA VIỆT NAM</t>
  </si>
  <si>
    <t>Độc lập - Tự do - Hạnh phúc</t>
  </si>
  <si>
    <t>NGÂN HÀNG…</t>
  </si>
  <si>
    <t>Năm 2021</t>
  </si>
  <si>
    <t>PHIẾU THU THẬP SỐ LIỆU VỀ MỨC ĐỘ 
ỨNG DỤNG CÔNG NGHỆ THÔNG TIN - TRUYỀN THÔNG NĂM 2023</t>
  </si>
  <si>
    <t>Hướng dẫn chung:
• Phạm vi điều tra: Trụ sở chính, các chi nhánh, các đơn vị trực thuộc, các đơn vị thành viên.
• Những trường hợp không có được số liệu chính xác, có thể sử dụng số ước tính gần đúng nhất có thể. Trong trường hợp không thể ước tính hoặc thu thập được số liệu thì ghi số liệu năm trước đó và giải thích. Nếu năm trước cũng không có số liệu thì ghi "Không có số liệu".
• Thời điểm và số liệu thống kê:
 - Cột Năm 2022: lấy số liệu tính đến 31/12/2022. 
- Cột Năm 2021: ghi số liệu đã cung cấp tại Phiếu điều tra ICT Index 2022. Nếu ngân hàng không tham gia ICT Index 2022 thì lấy số liệu đến 31/12/2021.
- Cột Giải thích biến động: Khi số liệu có sự thay đổi lớn giữa các năm (trên 20%), đề nghị giải thích lý do.
• Sau khi điền phiếu điều tra, đề nghị ghi rõ tên và thông tin liên hệ của cán bộ xử lý vào cuối phiếu điều tra để liên lạc, trao đổi khi cần.</t>
  </si>
  <si>
    <t>Năm 2022</t>
  </si>
  <si>
    <t>,ngày        tháng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</si>
</sst>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 _₫_-;\-* #,##0.00\ _₫_-;_-* &quot;-&quot;??\ _₫_-;_-@_-"/>
  </numFmts>
  <fonts count="19" x14ac:knownFonts="1">
    <font>
      <sz val="11"/>
      <color theme="1"/>
      <name val="Calibri"/>
      <family val="2"/>
      <charset val="163"/>
      <scheme val="minor"/>
    </font>
    <font>
      <sz val="11"/>
      <color theme="1"/>
      <name val="Calibri"/>
      <family val="2"/>
      <charset val="163"/>
      <scheme val="minor"/>
    </font>
    <font>
      <sz val="12"/>
      <color theme="1"/>
      <name val="Times New Roman"/>
      <family val="1"/>
      <charset val="163"/>
    </font>
    <font>
      <b/>
      <sz val="12"/>
      <color theme="1"/>
      <name val="Times New Roman"/>
      <family val="1"/>
      <charset val="163"/>
    </font>
    <font>
      <i/>
      <sz val="12"/>
      <color theme="1"/>
      <name val="Times New Roman"/>
      <family val="1"/>
      <charset val="163"/>
    </font>
    <font>
      <b/>
      <sz val="12"/>
      <color theme="1"/>
      <name val="Cambria"/>
      <family val="1"/>
      <charset val="163"/>
      <scheme val="major"/>
    </font>
    <font>
      <i/>
      <sz val="10"/>
      <color theme="1"/>
      <name val="Times New Roman"/>
      <family val="1"/>
    </font>
    <font>
      <b/>
      <i/>
      <sz val="10"/>
      <color theme="1"/>
      <name val="Times New Roman"/>
      <family val="1"/>
    </font>
    <font>
      <b/>
      <sz val="13"/>
      <color theme="1"/>
      <name val="Times New Roman"/>
      <family val="1"/>
    </font>
    <font>
      <sz val="11"/>
      <color theme="1"/>
      <name val="Times New Roman"/>
      <family val="1"/>
    </font>
    <font>
      <sz val="12"/>
      <color theme="1"/>
      <name val="Times New Roman"/>
      <family val="1"/>
    </font>
    <font>
      <b/>
      <sz val="11"/>
      <color theme="1"/>
      <name val="Times New Roman"/>
      <family val="1"/>
    </font>
    <font>
      <b/>
      <sz val="12"/>
      <color theme="1"/>
      <name val="Times New Roman"/>
      <family val="1"/>
    </font>
    <font>
      <i/>
      <sz val="11"/>
      <color theme="1"/>
      <name val="Times New Roman"/>
      <family val="1"/>
    </font>
    <font>
      <sz val="11"/>
      <color rgb="FFFF0000"/>
      <name val="Times New Roman"/>
      <family val="1"/>
    </font>
    <font>
      <b/>
      <i/>
      <sz val="11"/>
      <color theme="1"/>
      <name val="Times New Roman"/>
      <family val="1"/>
    </font>
    <font>
      <b/>
      <sz val="16"/>
      <color theme="1"/>
      <name val="Times New Roman"/>
      <family val="1"/>
    </font>
    <font>
      <b/>
      <i/>
      <sz val="16"/>
      <color theme="1"/>
      <name val="Times New Roman"/>
      <family val="1"/>
    </font>
    <font>
      <b/>
      <i/>
      <sz val="11"/>
      <color rgb="FFFF0000"/>
      <name val="Times New Roman"/>
      <family val="1"/>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19">
    <xf numFmtId="0" fontId="0" fillId="0" borderId="0" xfId="0"/>
    <xf numFmtId="0" fontId="3" fillId="0" borderId="1" xfId="0" applyFont="1" applyBorder="1" applyAlignment="1">
      <alignment horizontal="center" vertical="center" wrapText="1"/>
    </xf>
    <xf numFmtId="49" fontId="3" fillId="0" borderId="1" xfId="0" applyNumberFormat="1" applyFont="1" applyBorder="1" applyAlignment="1">
      <alignment horizontal="left" vertical="center" wrapText="1"/>
    </xf>
    <xf numFmtId="14" fontId="3" fillId="0" borderId="1" xfId="0" applyNumberFormat="1" applyFont="1" applyBorder="1" applyAlignment="1">
      <alignment horizontal="right" vertical="center" wrapText="1"/>
    </xf>
    <xf numFmtId="0" fontId="2" fillId="0" borderId="1" xfId="0" applyFont="1" applyBorder="1" applyAlignment="1">
      <alignment horizontal="center" vertical="center" wrapText="1"/>
    </xf>
    <xf numFmtId="14" fontId="3" fillId="0" borderId="1" xfId="0" applyNumberFormat="1" applyFont="1" applyBorder="1" applyAlignment="1">
      <alignment horizontal="justify" vertical="center" wrapText="1"/>
    </xf>
    <xf numFmtId="0" fontId="2" fillId="0" borderId="0" xfId="0" applyFont="1" applyBorder="1" applyAlignment="1">
      <alignment horizontal="center" vertical="center" wrapText="1"/>
    </xf>
    <xf numFmtId="0" fontId="2" fillId="0" borderId="0" xfId="0" applyFont="1" applyBorder="1" applyAlignment="1">
      <alignment horizontal="justify" vertical="center" wrapText="1"/>
    </xf>
    <xf numFmtId="0" fontId="0" fillId="0" borderId="0" xfId="0" applyAlignment="1">
      <alignment vertical="center"/>
    </xf>
    <xf numFmtId="0" fontId="4" fillId="0" borderId="0" xfId="0" applyFont="1" applyAlignment="1">
      <alignment horizontal="justify" vertical="center"/>
    </xf>
    <xf numFmtId="0" fontId="8" fillId="0" borderId="0" xfId="0" applyFont="1" applyAlignment="1">
      <alignment vertical="center" wrapText="1"/>
    </xf>
    <xf numFmtId="0" fontId="8" fillId="0" borderId="0" xfId="0" applyFont="1" applyAlignment="1">
      <alignment vertical="top" wrapText="1"/>
    </xf>
    <xf numFmtId="0" fontId="9" fillId="0" borderId="0" xfId="0" applyFont="1"/>
    <xf numFmtId="0" fontId="8" fillId="0" borderId="0" xfId="0" applyFont="1" applyAlignment="1">
      <alignment horizontal="center" vertical="center" wrapText="1"/>
    </xf>
    <xf numFmtId="0" fontId="8" fillId="0" borderId="0" xfId="0" applyFont="1" applyAlignment="1">
      <alignment horizontal="left" vertical="center" wrapText="1"/>
    </xf>
    <xf numFmtId="0" fontId="10" fillId="0" borderId="0" xfId="0" applyFont="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wrapText="1"/>
    </xf>
    <xf numFmtId="0" fontId="9" fillId="0" borderId="0" xfId="0" applyFont="1" applyAlignment="1">
      <alignment horizontal="left" vertical="center" wrapText="1"/>
    </xf>
    <xf numFmtId="0" fontId="10" fillId="0" borderId="0" xfId="0" applyFont="1" applyAlignment="1">
      <alignment horizontal="center" vertical="center" wrapText="1"/>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vertical="center"/>
    </xf>
    <xf numFmtId="0" fontId="9" fillId="0" borderId="1" xfId="0" applyFont="1" applyBorder="1" applyAlignment="1">
      <alignment horizontal="left" vertical="center"/>
    </xf>
    <xf numFmtId="0" fontId="9" fillId="0" borderId="1"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11" fillId="0" borderId="1" xfId="0" applyFont="1" applyBorder="1" applyAlignment="1">
      <alignment horizontal="center" vertical="center"/>
    </xf>
    <xf numFmtId="3" fontId="9" fillId="0" borderId="1" xfId="0" applyNumberFormat="1" applyFont="1" applyBorder="1" applyAlignment="1">
      <alignment vertical="center"/>
    </xf>
    <xf numFmtId="0" fontId="14" fillId="0" borderId="0" xfId="0" applyFont="1" applyAlignment="1">
      <alignment vertical="center"/>
    </xf>
    <xf numFmtId="3" fontId="11" fillId="0" borderId="1" xfId="1" applyNumberFormat="1" applyFont="1" applyBorder="1" applyAlignment="1">
      <alignment vertical="center"/>
    </xf>
    <xf numFmtId="0" fontId="14" fillId="0" borderId="9" xfId="0" applyFont="1" applyBorder="1" applyAlignment="1">
      <alignment vertical="center"/>
    </xf>
    <xf numFmtId="0" fontId="15" fillId="0" borderId="1" xfId="0" applyFont="1" applyBorder="1" applyAlignment="1">
      <alignment horizontal="left" vertical="center"/>
    </xf>
    <xf numFmtId="3" fontId="9" fillId="0" borderId="1" xfId="1" applyNumberFormat="1" applyFont="1" applyBorder="1" applyAlignment="1">
      <alignment vertical="center"/>
    </xf>
    <xf numFmtId="0" fontId="9" fillId="0" borderId="1" xfId="0" applyFont="1" applyBorder="1" applyAlignment="1">
      <alignment horizontal="center" vertical="center"/>
    </xf>
    <xf numFmtId="0" fontId="13" fillId="0" borderId="2" xfId="0" applyFont="1" applyBorder="1" applyAlignment="1">
      <alignment horizontal="left" vertical="center" wrapText="1"/>
    </xf>
    <xf numFmtId="0" fontId="11" fillId="0" borderId="3" xfId="0" applyFont="1" applyBorder="1" applyAlignment="1">
      <alignment horizontal="left" vertical="center" wrapText="1"/>
    </xf>
    <xf numFmtId="0" fontId="14" fillId="0" borderId="0" xfId="0" applyFont="1" applyBorder="1" applyAlignment="1">
      <alignment vertical="center"/>
    </xf>
    <xf numFmtId="10" fontId="9" fillId="0" borderId="1" xfId="2" applyNumberFormat="1" applyFont="1" applyBorder="1" applyAlignment="1">
      <alignment vertical="center"/>
    </xf>
    <xf numFmtId="0" fontId="9" fillId="0" borderId="5" xfId="0" applyFont="1" applyBorder="1" applyAlignment="1">
      <alignment horizontal="center" vertical="center"/>
    </xf>
    <xf numFmtId="10" fontId="9" fillId="0" borderId="5" xfId="2" applyNumberFormat="1" applyFont="1" applyBorder="1" applyAlignment="1">
      <alignment vertical="center"/>
    </xf>
    <xf numFmtId="0" fontId="9" fillId="0" borderId="5" xfId="0" applyFont="1" applyBorder="1" applyAlignment="1">
      <alignment vertical="center"/>
    </xf>
    <xf numFmtId="0" fontId="9" fillId="0" borderId="1" xfId="0" applyFont="1" applyBorder="1" applyAlignment="1">
      <alignment vertical="center" wrapText="1"/>
    </xf>
    <xf numFmtId="0" fontId="16" fillId="0" borderId="1" xfId="0" applyFont="1" applyBorder="1" applyAlignment="1">
      <alignment horizontal="center" vertical="center"/>
    </xf>
    <xf numFmtId="0" fontId="14" fillId="0" borderId="0" xfId="0" applyFont="1" applyAlignment="1"/>
    <xf numFmtId="0" fontId="15" fillId="0" borderId="1" xfId="0" applyFont="1" applyBorder="1" applyAlignment="1">
      <alignment horizontal="center" vertical="center"/>
    </xf>
    <xf numFmtId="3" fontId="16" fillId="0" borderId="1" xfId="0" applyNumberFormat="1" applyFont="1" applyBorder="1" applyAlignment="1">
      <alignment horizontal="center" vertical="center"/>
    </xf>
    <xf numFmtId="1" fontId="9" fillId="0" borderId="1" xfId="0" applyNumberFormat="1" applyFont="1" applyBorder="1" applyAlignment="1">
      <alignment vertical="center"/>
    </xf>
    <xf numFmtId="0" fontId="15" fillId="0" borderId="5" xfId="0" applyFont="1" applyBorder="1" applyAlignment="1">
      <alignment horizontal="center" vertical="center"/>
    </xf>
    <xf numFmtId="0" fontId="9" fillId="0" borderId="0" xfId="0" applyFont="1" applyAlignment="1"/>
    <xf numFmtId="0" fontId="9" fillId="0" borderId="13" xfId="0" applyNumberFormat="1" applyFont="1" applyBorder="1" applyAlignment="1">
      <alignment horizontal="center" vertical="center" wrapText="1"/>
    </xf>
    <xf numFmtId="0" fontId="9" fillId="0" borderId="15" xfId="0" applyNumberFormat="1" applyFont="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9" fillId="0" borderId="2" xfId="0" applyFont="1" applyBorder="1" applyAlignment="1">
      <alignment horizontal="left" vertical="center"/>
    </xf>
    <xf numFmtId="0" fontId="11" fillId="0" borderId="1" xfId="0" applyFont="1" applyBorder="1" applyAlignment="1">
      <alignment horizontal="center" vertical="center" wrapText="1"/>
    </xf>
    <xf numFmtId="4" fontId="13" fillId="0" borderId="1" xfId="0" applyNumberFormat="1" applyFont="1" applyBorder="1" applyAlignment="1">
      <alignment horizontal="left" vertical="center" wrapText="1"/>
    </xf>
    <xf numFmtId="0" fontId="13" fillId="0" borderId="1" xfId="0" applyFont="1" applyBorder="1" applyAlignment="1">
      <alignment horizontal="left" vertical="center" wrapText="1"/>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4" fillId="0" borderId="0" xfId="0" applyFont="1"/>
    <xf numFmtId="3" fontId="9" fillId="0" borderId="5" xfId="0" applyNumberFormat="1" applyFont="1" applyBorder="1" applyAlignment="1">
      <alignment vertical="center"/>
    </xf>
    <xf numFmtId="0" fontId="18" fillId="0" borderId="0" xfId="0" applyFont="1" applyAlignment="1">
      <alignment vertical="center"/>
    </xf>
    <xf numFmtId="0" fontId="15" fillId="0" borderId="0" xfId="0" applyFont="1"/>
    <xf numFmtId="3" fontId="9" fillId="0" borderId="13" xfId="0" applyNumberFormat="1" applyFont="1" applyBorder="1" applyAlignment="1">
      <alignment horizontal="center" vertical="center"/>
    </xf>
    <xf numFmtId="3" fontId="9" fillId="0" borderId="14" xfId="0" applyNumberFormat="1" applyFont="1" applyBorder="1" applyAlignment="1">
      <alignment horizontal="center" vertical="center"/>
    </xf>
    <xf numFmtId="3" fontId="9" fillId="0" borderId="15" xfId="0" applyNumberFormat="1" applyFont="1" applyBorder="1" applyAlignment="1">
      <alignment horizontal="center" vertical="center"/>
    </xf>
    <xf numFmtId="3" fontId="9" fillId="0" borderId="1" xfId="0" applyNumberFormat="1" applyFont="1" applyBorder="1" applyAlignment="1">
      <alignment horizontal="center" vertical="center"/>
    </xf>
    <xf numFmtId="49" fontId="9" fillId="0" borderId="1" xfId="0" applyNumberFormat="1" applyFont="1" applyBorder="1" applyAlignment="1">
      <alignment horizontal="center" vertical="center"/>
    </xf>
    <xf numFmtId="0" fontId="9" fillId="0" borderId="2" xfId="0" applyFont="1" applyBorder="1" applyAlignment="1">
      <alignment horizontal="center" vertical="center"/>
    </xf>
    <xf numFmtId="0" fontId="11" fillId="0" borderId="4" xfId="0" applyFont="1" applyBorder="1" applyAlignment="1">
      <alignment horizontal="left" vertical="center" wrapText="1"/>
    </xf>
    <xf numFmtId="0" fontId="15" fillId="2" borderId="1" xfId="0" applyFont="1" applyFill="1" applyBorder="1" applyAlignment="1">
      <alignment vertical="center"/>
    </xf>
    <xf numFmtId="0" fontId="11" fillId="2" borderId="1" xfId="0" applyFont="1" applyFill="1" applyBorder="1" applyAlignment="1">
      <alignment horizontal="center" vertical="center" wrapText="1"/>
    </xf>
    <xf numFmtId="3" fontId="9" fillId="2" borderId="1" xfId="0" applyNumberFormat="1" applyFont="1" applyFill="1" applyBorder="1" applyAlignment="1">
      <alignment horizontal="center" vertical="center" wrapText="1"/>
    </xf>
    <xf numFmtId="0" fontId="11" fillId="2" borderId="1" xfId="0" applyFont="1" applyFill="1" applyBorder="1" applyAlignment="1">
      <alignment vertical="center" wrapText="1"/>
    </xf>
    <xf numFmtId="0" fontId="9" fillId="2" borderId="1" xfId="0" applyFont="1" applyFill="1" applyBorder="1" applyAlignment="1">
      <alignment vertical="center"/>
    </xf>
    <xf numFmtId="0" fontId="9" fillId="2" borderId="1" xfId="0" applyFont="1" applyFill="1" applyBorder="1" applyAlignment="1">
      <alignment horizontal="center" vertical="center" wrapText="1"/>
    </xf>
    <xf numFmtId="3" fontId="11" fillId="2"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9" fillId="0" borderId="0" xfId="0" applyFont="1" applyAlignment="1">
      <alignment horizontal="left" vertical="center"/>
    </xf>
    <xf numFmtId="0" fontId="9" fillId="0" borderId="0" xfId="0" applyFont="1" applyAlignment="1">
      <alignment horizontal="center" vertical="center"/>
    </xf>
    <xf numFmtId="0" fontId="11" fillId="0" borderId="0" xfId="0" applyFont="1" applyAlignment="1">
      <alignment vertical="center"/>
    </xf>
    <xf numFmtId="0" fontId="11" fillId="0" borderId="0" xfId="0" applyFont="1" applyAlignment="1">
      <alignment horizontal="center" vertical="center" wrapText="1"/>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1" fillId="3" borderId="6" xfId="0" applyFont="1" applyFill="1" applyBorder="1" applyAlignment="1">
      <alignment horizontal="center" vertical="center" wrapText="1"/>
    </xf>
    <xf numFmtId="3" fontId="11" fillId="3" borderId="1" xfId="0" applyNumberFormat="1"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3" fontId="9" fillId="0" borderId="10" xfId="0" applyNumberFormat="1" applyFont="1" applyBorder="1" applyAlignment="1">
      <alignment horizontal="center" vertical="center"/>
    </xf>
    <xf numFmtId="3" fontId="9" fillId="0" borderId="11" xfId="0" applyNumberFormat="1" applyFont="1" applyBorder="1" applyAlignment="1">
      <alignment horizontal="center" vertical="center"/>
    </xf>
    <xf numFmtId="3" fontId="9" fillId="0" borderId="12" xfId="0" applyNumberFormat="1" applyFont="1" applyBorder="1" applyAlignment="1">
      <alignment horizontal="center" vertical="center"/>
    </xf>
    <xf numFmtId="3" fontId="9" fillId="0" borderId="9" xfId="0" applyNumberFormat="1" applyFont="1" applyBorder="1" applyAlignment="1">
      <alignment horizontal="center" vertical="center"/>
    </xf>
    <xf numFmtId="3" fontId="9" fillId="0" borderId="0" xfId="0" applyNumberFormat="1" applyFont="1" applyBorder="1" applyAlignment="1">
      <alignment horizontal="center" vertical="center"/>
    </xf>
    <xf numFmtId="3" fontId="9" fillId="0" borderId="8" xfId="0" applyNumberFormat="1" applyFont="1" applyBorder="1" applyAlignment="1">
      <alignment horizontal="center" vertical="center"/>
    </xf>
    <xf numFmtId="3" fontId="9" fillId="0" borderId="13" xfId="0" applyNumberFormat="1" applyFont="1" applyBorder="1" applyAlignment="1">
      <alignment horizontal="center" vertical="center"/>
    </xf>
    <xf numFmtId="3" fontId="9" fillId="0" borderId="14" xfId="0" applyNumberFormat="1" applyFont="1" applyBorder="1" applyAlignment="1">
      <alignment horizontal="center" vertical="center"/>
    </xf>
    <xf numFmtId="3" fontId="9" fillId="0" borderId="15" xfId="0" applyNumberFormat="1" applyFont="1" applyBorder="1" applyAlignment="1">
      <alignment horizontal="center"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7" xfId="0" applyFont="1" applyBorder="1" applyAlignment="1">
      <alignment horizontal="left" vertical="center" wrapText="1"/>
    </xf>
    <xf numFmtId="0" fontId="9" fillId="0" borderId="0" xfId="0" applyFont="1" applyBorder="1" applyAlignment="1">
      <alignment horizontal="left" vertical="center" wrapText="1"/>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11" fillId="0" borderId="10"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1" fillId="3" borderId="5" xfId="0" applyFont="1" applyFill="1" applyBorder="1" applyAlignment="1">
      <alignment horizontal="center" vertical="center"/>
    </xf>
    <xf numFmtId="3" fontId="9" fillId="0" borderId="17" xfId="0" applyNumberFormat="1" applyFont="1" applyBorder="1" applyAlignment="1">
      <alignment horizontal="center" vertical="center"/>
    </xf>
    <xf numFmtId="3" fontId="9" fillId="0" borderId="18" xfId="0" applyNumberFormat="1" applyFont="1" applyBorder="1" applyAlignment="1">
      <alignment horizontal="center" vertical="center"/>
    </xf>
    <xf numFmtId="3" fontId="9" fillId="0" borderId="19" xfId="0" applyNumberFormat="1" applyFont="1" applyBorder="1" applyAlignment="1">
      <alignment horizontal="center" vertical="center"/>
    </xf>
    <xf numFmtId="3" fontId="9" fillId="0" borderId="20" xfId="0" applyNumberFormat="1" applyFont="1" applyBorder="1" applyAlignment="1">
      <alignment horizontal="center" vertical="center"/>
    </xf>
    <xf numFmtId="3" fontId="9" fillId="0" borderId="21" xfId="0" applyNumberFormat="1" applyFont="1" applyBorder="1" applyAlignment="1">
      <alignment horizontal="center" vertical="center"/>
    </xf>
    <xf numFmtId="3" fontId="9" fillId="0" borderId="22" xfId="0" applyNumberFormat="1" applyFont="1" applyBorder="1" applyAlignment="1">
      <alignment horizontal="center" vertical="center"/>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5" fillId="0" borderId="1" xfId="0" applyFont="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0" fillId="0" borderId="1" xfId="0" applyFont="1" applyBorder="1" applyAlignment="1">
      <alignment horizontal="left" vertical="center" wrapText="1"/>
    </xf>
    <xf numFmtId="0" fontId="11" fillId="0" borderId="0" xfId="0" applyFont="1" applyBorder="1" applyAlignment="1">
      <alignment horizontal="left" vertical="center" wrapText="1"/>
    </xf>
    <xf numFmtId="0" fontId="15" fillId="0" borderId="5"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6" xfId="0" applyFont="1" applyBorder="1" applyAlignment="1">
      <alignment horizontal="center" vertical="center"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2" xfId="0" applyFont="1" applyBorder="1" applyAlignment="1">
      <alignment horizontal="left" vertical="top" wrapText="1"/>
    </xf>
    <xf numFmtId="0" fontId="6" fillId="0" borderId="9" xfId="0" applyFont="1" applyBorder="1" applyAlignment="1">
      <alignment horizontal="left" vertical="top" wrapText="1"/>
    </xf>
    <xf numFmtId="0" fontId="6" fillId="0" borderId="0" xfId="0" applyFont="1" applyBorder="1" applyAlignment="1">
      <alignment horizontal="left" vertical="top" wrapText="1"/>
    </xf>
    <xf numFmtId="0" fontId="6" fillId="0" borderId="8" xfId="0" applyFont="1" applyBorder="1" applyAlignment="1">
      <alignment horizontal="left" vertical="top" wrapText="1"/>
    </xf>
    <xf numFmtId="0" fontId="6" fillId="0" borderId="13" xfId="0" applyFont="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9" fillId="0" borderId="10"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12" xfId="0" applyNumberFormat="1" applyFont="1" applyBorder="1" applyAlignment="1">
      <alignment horizontal="center" vertical="center" wrapText="1"/>
    </xf>
    <xf numFmtId="0" fontId="9" fillId="0" borderId="9"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9" fillId="0" borderId="8" xfId="0" applyNumberFormat="1" applyFont="1" applyBorder="1" applyAlignment="1">
      <alignment horizontal="center" vertical="center" wrapText="1"/>
    </xf>
    <xf numFmtId="0" fontId="9" fillId="0" borderId="13" xfId="0" applyNumberFormat="1" applyFont="1" applyBorder="1" applyAlignment="1">
      <alignment horizontal="center" vertical="center" wrapText="1"/>
    </xf>
    <xf numFmtId="0" fontId="9" fillId="0" borderId="14" xfId="0" applyNumberFormat="1" applyFont="1" applyBorder="1" applyAlignment="1">
      <alignment horizontal="center" vertical="center" wrapText="1"/>
    </xf>
    <xf numFmtId="0" fontId="9" fillId="0" borderId="15" xfId="0" applyNumberFormat="1" applyFont="1" applyBorder="1" applyAlignment="1">
      <alignment horizontal="center" vertical="center" wrapText="1"/>
    </xf>
    <xf numFmtId="0" fontId="11"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1" fillId="3" borderId="4" xfId="0" applyFont="1" applyFill="1" applyBorder="1" applyAlignment="1">
      <alignment horizontal="center" vertical="center" wrapText="1"/>
    </xf>
    <xf numFmtId="0" fontId="16" fillId="0" borderId="4" xfId="0" applyFont="1" applyBorder="1" applyAlignment="1">
      <alignment horizontal="center" vertical="center" wrapText="1"/>
    </xf>
    <xf numFmtId="0" fontId="9" fillId="0" borderId="1" xfId="0" applyFont="1" applyBorder="1" applyAlignment="1">
      <alignment horizontal="left" vertical="center"/>
    </xf>
    <xf numFmtId="0" fontId="9" fillId="0" borderId="1" xfId="0" applyFont="1" applyBorder="1" applyAlignment="1">
      <alignment vertical="center" wrapText="1"/>
    </xf>
    <xf numFmtId="0" fontId="11" fillId="0" borderId="3" xfId="0" applyFont="1" applyBorder="1" applyAlignment="1">
      <alignment horizontal="left" vertical="center"/>
    </xf>
    <xf numFmtId="0" fontId="9" fillId="0" borderId="5" xfId="0" applyFont="1" applyBorder="1" applyAlignment="1">
      <alignment horizontal="left" vertical="center" wrapText="1"/>
    </xf>
    <xf numFmtId="0" fontId="11" fillId="0" borderId="1" xfId="0" applyFont="1" applyBorder="1" applyAlignment="1">
      <alignment horizontal="left"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center" vertical="center" wrapText="1"/>
    </xf>
    <xf numFmtId="0" fontId="11" fillId="0" borderId="0" xfId="0" applyFont="1" applyBorder="1" applyAlignment="1">
      <alignment horizontal="left" vertical="center"/>
    </xf>
    <xf numFmtId="0" fontId="11" fillId="3" borderId="1" xfId="0" applyFont="1" applyFill="1" applyBorder="1" applyAlignment="1">
      <alignment horizontal="center" vertical="center"/>
    </xf>
    <xf numFmtId="0" fontId="15" fillId="0" borderId="1" xfId="0" applyFont="1" applyBorder="1" applyAlignment="1">
      <alignment vertical="center" wrapText="1"/>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9" fillId="0" borderId="14" xfId="0" applyFont="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49" fontId="9" fillId="0" borderId="3" xfId="0" applyNumberFormat="1" applyFont="1" applyBorder="1" applyAlignment="1">
      <alignment horizontal="left" vertical="center"/>
    </xf>
    <xf numFmtId="49" fontId="9" fillId="0" borderId="4" xfId="0" applyNumberFormat="1" applyFont="1" applyBorder="1" applyAlignment="1">
      <alignment horizontal="left" vertical="center"/>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9" fillId="2" borderId="2" xfId="0" applyFont="1" applyFill="1" applyBorder="1" applyAlignment="1">
      <alignment horizontal="left" vertical="center" wrapText="1"/>
    </xf>
    <xf numFmtId="0" fontId="8" fillId="2" borderId="0" xfId="0" applyFont="1" applyFill="1" applyAlignment="1">
      <alignment horizontal="center" vertical="center" wrapText="1"/>
    </xf>
    <xf numFmtId="0" fontId="13" fillId="0" borderId="0" xfId="0" applyFont="1" applyAlignment="1">
      <alignment horizontal="center" vertical="center"/>
    </xf>
    <xf numFmtId="3" fontId="9" fillId="0" borderId="2" xfId="0" applyNumberFormat="1" applyFont="1" applyBorder="1" applyAlignment="1">
      <alignment horizontal="center" vertical="center"/>
    </xf>
    <xf numFmtId="3" fontId="9" fillId="0" borderId="3" xfId="0" applyNumberFormat="1" applyFont="1" applyBorder="1" applyAlignment="1">
      <alignment horizontal="center" vertical="center"/>
    </xf>
    <xf numFmtId="3" fontId="9" fillId="0" borderId="4" xfId="0" applyNumberFormat="1" applyFont="1" applyBorder="1" applyAlignment="1">
      <alignment horizontal="center" vertical="center"/>
    </xf>
    <xf numFmtId="0" fontId="2" fillId="0" borderId="0" xfId="0" applyFont="1" applyBorder="1" applyAlignment="1">
      <alignment horizontal="left" vertical="center" wrapText="1"/>
    </xf>
    <xf numFmtId="0" fontId="5" fillId="0" borderId="0" xfId="0" applyFont="1" applyAlignment="1">
      <alignment horizontal="center" vertic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471757</xdr:colOff>
      <xdr:row>1</xdr:row>
      <xdr:rowOff>289865</xdr:rowOff>
    </xdr:from>
    <xdr:to>
      <xdr:col>6</xdr:col>
      <xdr:colOff>573027</xdr:colOff>
      <xdr:row>1</xdr:row>
      <xdr:rowOff>289865</xdr:rowOff>
    </xdr:to>
    <xdr:cxnSp macro="">
      <xdr:nvCxnSpPr>
        <xdr:cNvPr id="4" name="Straight Connector 3"/>
        <xdr:cNvCxnSpPr/>
      </xdr:nvCxnSpPr>
      <xdr:spPr>
        <a:xfrm>
          <a:off x="5100907" y="499415"/>
          <a:ext cx="1939595"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4"/>
  <sheetViews>
    <sheetView tabSelected="1" topLeftCell="A313" workbookViewId="0">
      <selection activeCell="D333" sqref="D333:G333"/>
    </sheetView>
  </sheetViews>
  <sheetFormatPr defaultColWidth="9" defaultRowHeight="15.75" x14ac:dyDescent="0.25"/>
  <cols>
    <col min="1" max="1" width="5.85546875" style="84" customWidth="1"/>
    <col min="2" max="2" width="36.7109375" style="16" customWidth="1"/>
    <col min="3" max="3" width="16.140625" style="16" customWidth="1"/>
    <col min="4" max="4" width="10.7109375" style="15" customWidth="1"/>
    <col min="5" max="5" width="13.42578125" style="16" customWidth="1"/>
    <col min="6" max="6" width="14.140625" style="16" customWidth="1"/>
    <col min="7" max="7" width="26.140625" style="16" customWidth="1"/>
    <col min="8" max="8" width="16.85546875" style="16" customWidth="1"/>
    <col min="9" max="9" width="17.28515625" style="12" customWidth="1"/>
    <col min="10" max="16384" width="9" style="12"/>
  </cols>
  <sheetData>
    <row r="1" spans="1:9" ht="16.5" customHeight="1" x14ac:dyDescent="0.25">
      <c r="A1" s="212" t="s">
        <v>414</v>
      </c>
      <c r="B1" s="212"/>
      <c r="C1" s="212"/>
      <c r="D1" s="212" t="s">
        <v>412</v>
      </c>
      <c r="E1" s="212"/>
      <c r="F1" s="212"/>
      <c r="G1" s="212"/>
      <c r="H1" s="10"/>
      <c r="I1" s="11"/>
    </row>
    <row r="2" spans="1:9" ht="25.5" customHeight="1" x14ac:dyDescent="0.25">
      <c r="A2" s="212"/>
      <c r="B2" s="212"/>
      <c r="C2" s="212"/>
      <c r="D2" s="212" t="s">
        <v>413</v>
      </c>
      <c r="E2" s="212"/>
      <c r="F2" s="212"/>
      <c r="G2" s="212"/>
      <c r="H2" s="10"/>
    </row>
    <row r="3" spans="1:9" ht="18" customHeight="1" x14ac:dyDescent="0.25">
      <c r="A3" s="13"/>
      <c r="B3" s="14"/>
      <c r="C3" s="13"/>
      <c r="F3" s="13"/>
      <c r="G3" s="13"/>
      <c r="H3" s="13"/>
    </row>
    <row r="4" spans="1:9" ht="40.5" customHeight="1" x14ac:dyDescent="0.25">
      <c r="A4" s="195" t="s">
        <v>416</v>
      </c>
      <c r="B4" s="195"/>
      <c r="C4" s="195"/>
      <c r="D4" s="195"/>
      <c r="E4" s="195"/>
      <c r="F4" s="195"/>
      <c r="G4" s="195"/>
      <c r="H4" s="10"/>
    </row>
    <row r="5" spans="1:9" ht="22.5" customHeight="1" x14ac:dyDescent="0.25">
      <c r="A5" s="195"/>
      <c r="B5" s="195"/>
      <c r="C5" s="195"/>
      <c r="D5" s="195"/>
      <c r="E5" s="195"/>
      <c r="F5" s="195"/>
      <c r="G5" s="195"/>
      <c r="H5" s="10"/>
    </row>
    <row r="6" spans="1:9" ht="18" customHeight="1" x14ac:dyDescent="0.25">
      <c r="A6" s="14"/>
      <c r="B6" s="13"/>
      <c r="F6" s="13"/>
      <c r="G6" s="13"/>
      <c r="H6" s="13"/>
    </row>
    <row r="7" spans="1:9" ht="195.75" customHeight="1" x14ac:dyDescent="0.25">
      <c r="A7" s="194" t="s">
        <v>417</v>
      </c>
      <c r="B7" s="194"/>
      <c r="C7" s="194"/>
      <c r="D7" s="194"/>
      <c r="E7" s="194"/>
      <c r="F7" s="194"/>
      <c r="G7" s="194"/>
      <c r="H7" s="17"/>
      <c r="I7" s="18"/>
    </row>
    <row r="8" spans="1:9" ht="12.75" customHeight="1" x14ac:dyDescent="0.25">
      <c r="A8" s="19"/>
      <c r="B8" s="19"/>
      <c r="C8" s="19"/>
      <c r="D8" s="20"/>
      <c r="E8" s="19"/>
      <c r="F8" s="19"/>
      <c r="G8" s="19"/>
      <c r="H8" s="17"/>
      <c r="I8" s="18"/>
    </row>
    <row r="9" spans="1:9" ht="15" x14ac:dyDescent="0.25">
      <c r="A9" s="21" t="s">
        <v>23</v>
      </c>
      <c r="B9" s="196" t="s">
        <v>0</v>
      </c>
      <c r="C9" s="196"/>
      <c r="D9" s="196"/>
      <c r="E9" s="196"/>
      <c r="F9" s="196"/>
      <c r="G9" s="196"/>
    </row>
    <row r="10" spans="1:9" x14ac:dyDescent="0.25">
      <c r="A10" s="21"/>
      <c r="B10" s="21"/>
      <c r="C10" s="21"/>
      <c r="D10" s="22"/>
      <c r="E10" s="21"/>
      <c r="F10" s="21"/>
      <c r="G10" s="21"/>
    </row>
    <row r="11" spans="1:9" ht="21.75" customHeight="1" x14ac:dyDescent="0.25">
      <c r="A11" s="23">
        <v>1</v>
      </c>
      <c r="B11" s="24" t="s">
        <v>381</v>
      </c>
      <c r="C11" s="186"/>
      <c r="D11" s="186"/>
      <c r="E11" s="186"/>
      <c r="F11" s="186"/>
      <c r="G11" s="186"/>
    </row>
    <row r="12" spans="1:9" ht="26.25" customHeight="1" x14ac:dyDescent="0.25">
      <c r="A12" s="25" t="s">
        <v>11</v>
      </c>
      <c r="B12" s="26" t="s">
        <v>60</v>
      </c>
      <c r="C12" s="191"/>
      <c r="D12" s="192"/>
      <c r="E12" s="192"/>
      <c r="F12" s="192"/>
      <c r="G12" s="193"/>
    </row>
    <row r="13" spans="1:9" ht="26.25" customHeight="1" x14ac:dyDescent="0.25">
      <c r="A13" s="25" t="s">
        <v>12</v>
      </c>
      <c r="B13" s="26" t="s">
        <v>40</v>
      </c>
      <c r="C13" s="191"/>
      <c r="D13" s="192"/>
      <c r="E13" s="192"/>
      <c r="F13" s="192"/>
      <c r="G13" s="193"/>
    </row>
    <row r="14" spans="1:9" ht="26.25" customHeight="1" x14ac:dyDescent="0.25">
      <c r="A14" s="25" t="s">
        <v>13</v>
      </c>
      <c r="B14" s="26" t="s">
        <v>41</v>
      </c>
      <c r="C14" s="191"/>
      <c r="D14" s="192"/>
      <c r="E14" s="192"/>
      <c r="F14" s="192"/>
      <c r="G14" s="193"/>
    </row>
    <row r="15" spans="1:9" ht="26.25" customHeight="1" x14ac:dyDescent="0.25">
      <c r="A15" s="23">
        <v>2</v>
      </c>
      <c r="B15" s="24" t="s">
        <v>42</v>
      </c>
      <c r="C15" s="186"/>
      <c r="D15" s="186"/>
      <c r="E15" s="186"/>
      <c r="F15" s="186"/>
      <c r="G15" s="186"/>
    </row>
    <row r="16" spans="1:9" ht="26.25" customHeight="1" x14ac:dyDescent="0.25">
      <c r="A16" s="23">
        <v>3</v>
      </c>
      <c r="B16" s="24" t="s">
        <v>1</v>
      </c>
      <c r="C16" s="191"/>
      <c r="D16" s="192"/>
      <c r="E16" s="192"/>
      <c r="F16" s="192"/>
      <c r="G16" s="193"/>
    </row>
    <row r="17" spans="1:8" ht="26.25" customHeight="1" x14ac:dyDescent="0.25">
      <c r="A17" s="23">
        <v>4</v>
      </c>
      <c r="B17" s="24" t="s">
        <v>37</v>
      </c>
      <c r="C17" s="191"/>
      <c r="D17" s="192"/>
      <c r="E17" s="192"/>
      <c r="F17" s="192"/>
      <c r="G17" s="193"/>
    </row>
    <row r="18" spans="1:8" ht="26.25" customHeight="1" x14ac:dyDescent="0.25">
      <c r="A18" s="23">
        <v>5</v>
      </c>
      <c r="B18" s="24" t="s">
        <v>2</v>
      </c>
      <c r="C18" s="191"/>
      <c r="D18" s="192"/>
      <c r="E18" s="192"/>
      <c r="F18" s="192"/>
      <c r="G18" s="193"/>
    </row>
    <row r="19" spans="1:8" ht="26.25" customHeight="1" x14ac:dyDescent="0.25">
      <c r="A19" s="23">
        <v>6</v>
      </c>
      <c r="B19" s="24" t="s">
        <v>43</v>
      </c>
      <c r="C19" s="186"/>
      <c r="D19" s="186"/>
      <c r="E19" s="186"/>
      <c r="F19" s="186"/>
      <c r="G19" s="186"/>
    </row>
    <row r="20" spans="1:8" ht="21.75" customHeight="1" x14ac:dyDescent="0.25">
      <c r="A20" s="27"/>
      <c r="B20" s="28"/>
      <c r="C20" s="29"/>
      <c r="D20" s="29"/>
      <c r="E20" s="29"/>
      <c r="F20" s="29"/>
      <c r="G20" s="29"/>
    </row>
    <row r="21" spans="1:8" ht="33.75" customHeight="1" x14ac:dyDescent="0.25">
      <c r="A21" s="88" t="s">
        <v>19</v>
      </c>
      <c r="B21" s="197" t="s">
        <v>3</v>
      </c>
      <c r="C21" s="197"/>
      <c r="D21" s="89" t="s">
        <v>6</v>
      </c>
      <c r="E21" s="93" t="s">
        <v>415</v>
      </c>
      <c r="F21" s="93" t="s">
        <v>418</v>
      </c>
      <c r="G21" s="89" t="s">
        <v>4</v>
      </c>
    </row>
    <row r="22" spans="1:8" ht="63" customHeight="1" x14ac:dyDescent="0.25">
      <c r="A22" s="23">
        <v>7</v>
      </c>
      <c r="B22" s="190" t="s">
        <v>395</v>
      </c>
      <c r="C22" s="190"/>
      <c r="D22" s="30" t="s">
        <v>7</v>
      </c>
      <c r="E22" s="31"/>
      <c r="F22" s="31"/>
      <c r="G22" s="26"/>
      <c r="H22" s="32" t="e">
        <f>IF(ABS(F22-E22)/E22&gt;20%, "Số liệu chênh lệch giữa hai năm lớn, đề nghị giải thích","")</f>
        <v>#DIV/0!</v>
      </c>
    </row>
    <row r="23" spans="1:8" ht="78" customHeight="1" x14ac:dyDescent="0.25">
      <c r="A23" s="23">
        <v>8</v>
      </c>
      <c r="B23" s="190" t="s">
        <v>396</v>
      </c>
      <c r="C23" s="190"/>
      <c r="D23" s="30" t="s">
        <v>8</v>
      </c>
      <c r="E23" s="31"/>
      <c r="F23" s="31"/>
      <c r="G23" s="26"/>
      <c r="H23" s="32" t="e">
        <f>IF(ABS(F23-E23)/E23&gt;20%, "Số liệu chênh lệch giữa hai năm lớn, đề nghị giải thích","")</f>
        <v>#DIV/0!</v>
      </c>
    </row>
    <row r="24" spans="1:8" ht="15" x14ac:dyDescent="0.25">
      <c r="A24" s="21" t="s">
        <v>22</v>
      </c>
      <c r="B24" s="196" t="s">
        <v>5</v>
      </c>
      <c r="C24" s="196"/>
      <c r="D24" s="29"/>
      <c r="E24" s="28"/>
      <c r="F24" s="28"/>
      <c r="G24" s="28"/>
    </row>
    <row r="25" spans="1:8" ht="15" x14ac:dyDescent="0.25">
      <c r="A25" s="21"/>
      <c r="B25" s="21"/>
      <c r="C25" s="21"/>
      <c r="D25" s="29"/>
      <c r="E25" s="28"/>
      <c r="F25" s="28"/>
      <c r="G25" s="28"/>
    </row>
    <row r="26" spans="1:8" ht="28.5" x14ac:dyDescent="0.25">
      <c r="A26" s="96" t="s">
        <v>19</v>
      </c>
      <c r="B26" s="197" t="s">
        <v>3</v>
      </c>
      <c r="C26" s="197"/>
      <c r="D26" s="95" t="s">
        <v>6</v>
      </c>
      <c r="E26" s="93" t="s">
        <v>415</v>
      </c>
      <c r="F26" s="93" t="s">
        <v>418</v>
      </c>
      <c r="G26" s="95" t="s">
        <v>4</v>
      </c>
    </row>
    <row r="27" spans="1:8" ht="63" customHeight="1" x14ac:dyDescent="0.25">
      <c r="A27" s="23">
        <v>1</v>
      </c>
      <c r="B27" s="112" t="s">
        <v>384</v>
      </c>
      <c r="C27" s="188"/>
      <c r="D27" s="30" t="s">
        <v>9</v>
      </c>
      <c r="E27" s="33"/>
      <c r="F27" s="33"/>
      <c r="G27" s="26"/>
      <c r="H27" s="34" t="e">
        <f>IF(OR(E27/$E$23&gt;1.3,F27/$F$23&gt;1.3),"Số lượng máy tính quá lớn so với tổng số cán bộ CCVC", IF(ABS(F27-E27)/E27&gt;15%,"Số liệu đột biến giữa hai năm, đề nghị giải thích",""))</f>
        <v>#DIV/0!</v>
      </c>
    </row>
    <row r="28" spans="1:8" ht="18.75" customHeight="1" x14ac:dyDescent="0.25">
      <c r="A28" s="35" t="s">
        <v>11</v>
      </c>
      <c r="B28" s="199" t="s">
        <v>397</v>
      </c>
      <c r="C28" s="200"/>
      <c r="D28" s="30"/>
      <c r="E28" s="36"/>
      <c r="F28" s="36"/>
      <c r="G28" s="26"/>
      <c r="H28" s="34"/>
    </row>
    <row r="29" spans="1:8" ht="37.5" customHeight="1" x14ac:dyDescent="0.25">
      <c r="A29" s="25" t="s">
        <v>61</v>
      </c>
      <c r="B29" s="97" t="s">
        <v>64</v>
      </c>
      <c r="C29" s="98"/>
      <c r="D29" s="37" t="s">
        <v>9</v>
      </c>
      <c r="E29" s="36"/>
      <c r="F29" s="36"/>
      <c r="G29" s="26"/>
      <c r="H29" s="34" t="e">
        <f>IF(ABS(F29-E29)/E29&gt;20%,"Số liệu đột biến giữa hai năm, đề nghị giải thích","")</f>
        <v>#DIV/0!</v>
      </c>
    </row>
    <row r="30" spans="1:8" ht="21" customHeight="1" x14ac:dyDescent="0.25">
      <c r="A30" s="25" t="s">
        <v>62</v>
      </c>
      <c r="B30" s="97" t="s">
        <v>65</v>
      </c>
      <c r="C30" s="98"/>
      <c r="D30" s="37" t="s">
        <v>9</v>
      </c>
      <c r="E30" s="36"/>
      <c r="F30" s="36"/>
      <c r="G30" s="26"/>
      <c r="H30" s="34" t="e">
        <f t="shared" ref="H30:H45" si="0">IF(ABS(F30-E30)/E30&gt;20%,"Số liệu đột biến giữa hai năm, đề nghị giải thích","")</f>
        <v>#DIV/0!</v>
      </c>
    </row>
    <row r="31" spans="1:8" ht="21" customHeight="1" x14ac:dyDescent="0.25">
      <c r="A31" s="25" t="s">
        <v>63</v>
      </c>
      <c r="B31" s="97" t="s">
        <v>66</v>
      </c>
      <c r="C31" s="98"/>
      <c r="D31" s="37" t="s">
        <v>9</v>
      </c>
      <c r="E31" s="36"/>
      <c r="F31" s="36"/>
      <c r="G31" s="26"/>
      <c r="H31" s="34" t="e">
        <f t="shared" si="0"/>
        <v>#DIV/0!</v>
      </c>
    </row>
    <row r="32" spans="1:8" ht="21" customHeight="1" x14ac:dyDescent="0.25">
      <c r="A32" s="35" t="s">
        <v>14</v>
      </c>
      <c r="B32" s="199" t="s">
        <v>398</v>
      </c>
      <c r="C32" s="200"/>
      <c r="D32" s="37"/>
      <c r="E32" s="36"/>
      <c r="F32" s="36"/>
      <c r="G32" s="26"/>
      <c r="H32" s="34"/>
    </row>
    <row r="33" spans="1:8" ht="29.25" customHeight="1" x14ac:dyDescent="0.25">
      <c r="A33" s="25" t="s">
        <v>70</v>
      </c>
      <c r="B33" s="97" t="s">
        <v>67</v>
      </c>
      <c r="C33" s="98"/>
      <c r="D33" s="30" t="s">
        <v>9</v>
      </c>
      <c r="E33" s="33"/>
      <c r="F33" s="33"/>
      <c r="G33" s="26"/>
      <c r="H33" s="34" t="e">
        <f>IF(ABS(F33-E33)/E33&gt;20%,"Số liệu đột biến giữa hai năm, đề nghị giải thích","")</f>
        <v>#DIV/0!</v>
      </c>
    </row>
    <row r="34" spans="1:8" ht="28.5" customHeight="1" x14ac:dyDescent="0.25">
      <c r="A34" s="25" t="s">
        <v>71</v>
      </c>
      <c r="B34" s="97" t="s">
        <v>68</v>
      </c>
      <c r="C34" s="98"/>
      <c r="D34" s="37" t="s">
        <v>9</v>
      </c>
      <c r="E34" s="36"/>
      <c r="F34" s="36"/>
      <c r="G34" s="26"/>
      <c r="H34" s="34" t="e">
        <f t="shared" si="0"/>
        <v>#DIV/0!</v>
      </c>
    </row>
    <row r="35" spans="1:8" ht="21" customHeight="1" x14ac:dyDescent="0.25">
      <c r="A35" s="25" t="s">
        <v>72</v>
      </c>
      <c r="B35" s="97" t="s">
        <v>69</v>
      </c>
      <c r="C35" s="98"/>
      <c r="D35" s="37" t="s">
        <v>9</v>
      </c>
      <c r="E35" s="36"/>
      <c r="F35" s="36"/>
      <c r="G35" s="26"/>
      <c r="H35" s="34" t="e">
        <f t="shared" si="0"/>
        <v>#DIV/0!</v>
      </c>
    </row>
    <row r="36" spans="1:8" ht="36" customHeight="1" x14ac:dyDescent="0.25">
      <c r="A36" s="23">
        <v>2</v>
      </c>
      <c r="B36" s="97" t="s">
        <v>73</v>
      </c>
      <c r="C36" s="98"/>
      <c r="D36" s="30" t="s">
        <v>10</v>
      </c>
      <c r="E36" s="36"/>
      <c r="F36" s="36"/>
      <c r="G36" s="26"/>
      <c r="H36" s="34" t="e">
        <f>IF(ABS(F36-E36)/E36&gt;20%,"Số liệu đột biến giữa hai năm, đề nghị giải thích","")</f>
        <v>#DIV/0!</v>
      </c>
    </row>
    <row r="37" spans="1:8" ht="45.75" customHeight="1" x14ac:dyDescent="0.25">
      <c r="A37" s="23">
        <v>3</v>
      </c>
      <c r="B37" s="97" t="s">
        <v>74</v>
      </c>
      <c r="C37" s="98"/>
      <c r="D37" s="30" t="s">
        <v>10</v>
      </c>
      <c r="E37" s="36"/>
      <c r="F37" s="36"/>
      <c r="G37" s="26"/>
      <c r="H37" s="34" t="e">
        <f t="shared" si="0"/>
        <v>#DIV/0!</v>
      </c>
    </row>
    <row r="38" spans="1:8" ht="146.25" customHeight="1" x14ac:dyDescent="0.25">
      <c r="A38" s="23">
        <v>4</v>
      </c>
      <c r="B38" s="112" t="s">
        <v>385</v>
      </c>
      <c r="C38" s="188"/>
      <c r="D38" s="30" t="s">
        <v>10</v>
      </c>
      <c r="E38" s="36"/>
      <c r="F38" s="36"/>
      <c r="G38" s="26"/>
      <c r="H38" s="34"/>
    </row>
    <row r="39" spans="1:8" ht="23.25" customHeight="1" x14ac:dyDescent="0.25">
      <c r="A39" s="23">
        <v>5</v>
      </c>
      <c r="B39" s="112" t="s">
        <v>399</v>
      </c>
      <c r="C39" s="113"/>
      <c r="D39" s="30" t="s">
        <v>9</v>
      </c>
      <c r="E39" s="36"/>
      <c r="F39" s="36"/>
      <c r="G39" s="26"/>
      <c r="H39" s="34" t="e">
        <f>IF(ABS(F39-E39)/E39&gt;20%,"Số liệu đột biến giữa hai năm, đề nghị giải thích","")</f>
        <v>#DIV/0!</v>
      </c>
    </row>
    <row r="40" spans="1:8" ht="24" customHeight="1" x14ac:dyDescent="0.25">
      <c r="A40" s="23"/>
      <c r="B40" s="38" t="s">
        <v>83</v>
      </c>
      <c r="C40" s="39"/>
      <c r="D40" s="30"/>
      <c r="E40" s="36"/>
      <c r="F40" s="36"/>
      <c r="G40" s="26"/>
      <c r="H40" s="34"/>
    </row>
    <row r="41" spans="1:8" ht="21" customHeight="1" x14ac:dyDescent="0.25">
      <c r="A41" s="25" t="s">
        <v>48</v>
      </c>
      <c r="B41" s="186" t="s">
        <v>75</v>
      </c>
      <c r="C41" s="186"/>
      <c r="D41" s="37" t="s">
        <v>9</v>
      </c>
      <c r="E41" s="36"/>
      <c r="F41" s="36"/>
      <c r="G41" s="26"/>
      <c r="H41" s="34" t="e">
        <f t="shared" si="0"/>
        <v>#DIV/0!</v>
      </c>
    </row>
    <row r="42" spans="1:8" ht="21" customHeight="1" x14ac:dyDescent="0.25">
      <c r="A42" s="25" t="s">
        <v>49</v>
      </c>
      <c r="B42" s="186" t="s">
        <v>76</v>
      </c>
      <c r="C42" s="186"/>
      <c r="D42" s="37" t="s">
        <v>9</v>
      </c>
      <c r="E42" s="36"/>
      <c r="F42" s="36"/>
      <c r="G42" s="26"/>
      <c r="H42" s="34" t="e">
        <f t="shared" si="0"/>
        <v>#DIV/0!</v>
      </c>
    </row>
    <row r="43" spans="1:8" ht="21" customHeight="1" x14ac:dyDescent="0.25">
      <c r="A43" s="25" t="s">
        <v>77</v>
      </c>
      <c r="B43" s="186" t="s">
        <v>79</v>
      </c>
      <c r="C43" s="186"/>
      <c r="D43" s="37" t="s">
        <v>9</v>
      </c>
      <c r="E43" s="36"/>
      <c r="F43" s="36"/>
      <c r="G43" s="26"/>
      <c r="H43" s="34" t="e">
        <f t="shared" si="0"/>
        <v>#DIV/0!</v>
      </c>
    </row>
    <row r="44" spans="1:8" ht="21" customHeight="1" x14ac:dyDescent="0.25">
      <c r="A44" s="25" t="s">
        <v>78</v>
      </c>
      <c r="B44" s="186" t="s">
        <v>80</v>
      </c>
      <c r="C44" s="186"/>
      <c r="D44" s="37" t="s">
        <v>9</v>
      </c>
      <c r="E44" s="36"/>
      <c r="F44" s="36"/>
      <c r="G44" s="26"/>
      <c r="H44" s="34"/>
    </row>
    <row r="45" spans="1:8" ht="21" customHeight="1" x14ac:dyDescent="0.25">
      <c r="A45" s="25" t="s">
        <v>81</v>
      </c>
      <c r="B45" s="186" t="s">
        <v>82</v>
      </c>
      <c r="C45" s="186"/>
      <c r="D45" s="37" t="s">
        <v>9</v>
      </c>
      <c r="E45" s="36"/>
      <c r="F45" s="36"/>
      <c r="G45" s="26"/>
      <c r="H45" s="34" t="e">
        <f t="shared" si="0"/>
        <v>#DIV/0!</v>
      </c>
    </row>
    <row r="46" spans="1:8" ht="26.25" customHeight="1" x14ac:dyDescent="0.25">
      <c r="A46" s="23">
        <v>6</v>
      </c>
      <c r="B46" s="112" t="s">
        <v>400</v>
      </c>
      <c r="C46" s="113"/>
      <c r="D46" s="30" t="s">
        <v>9</v>
      </c>
      <c r="E46" s="36"/>
      <c r="F46" s="36"/>
      <c r="G46" s="26"/>
      <c r="H46" s="34" t="e">
        <f t="shared" ref="H46" si="1">IF(ABS(F46-E46)/E46&gt;20%,"Số liệu đột biến giữa hai năm, đề nghị giải thích","")</f>
        <v>#DIV/0!</v>
      </c>
    </row>
    <row r="47" spans="1:8" ht="24" customHeight="1" x14ac:dyDescent="0.25">
      <c r="A47" s="23"/>
      <c r="B47" s="38" t="s">
        <v>83</v>
      </c>
      <c r="C47" s="39"/>
      <c r="D47" s="30"/>
      <c r="E47" s="36"/>
      <c r="F47" s="36"/>
      <c r="G47" s="26"/>
      <c r="H47" s="34"/>
    </row>
    <row r="48" spans="1:8" ht="21" customHeight="1" x14ac:dyDescent="0.25">
      <c r="A48" s="25" t="s">
        <v>84</v>
      </c>
      <c r="B48" s="186" t="s">
        <v>87</v>
      </c>
      <c r="C48" s="186"/>
      <c r="D48" s="37" t="s">
        <v>9</v>
      </c>
      <c r="E48" s="36"/>
      <c r="F48" s="36"/>
      <c r="G48" s="26"/>
      <c r="H48" s="34" t="e">
        <f t="shared" ref="H48:H50" si="2">IF(ABS(F48-E48)/E48&gt;20%,"Số liệu đột biến giữa hai năm, đề nghị giải thích","")</f>
        <v>#DIV/0!</v>
      </c>
    </row>
    <row r="49" spans="1:8" ht="21" customHeight="1" x14ac:dyDescent="0.25">
      <c r="A49" s="25" t="s">
        <v>85</v>
      </c>
      <c r="B49" s="186" t="s">
        <v>88</v>
      </c>
      <c r="C49" s="186"/>
      <c r="D49" s="37" t="s">
        <v>9</v>
      </c>
      <c r="E49" s="36"/>
      <c r="F49" s="36"/>
      <c r="G49" s="26"/>
      <c r="H49" s="34" t="e">
        <f t="shared" si="2"/>
        <v>#DIV/0!</v>
      </c>
    </row>
    <row r="50" spans="1:8" ht="21" customHeight="1" x14ac:dyDescent="0.25">
      <c r="A50" s="25" t="s">
        <v>86</v>
      </c>
      <c r="B50" s="186" t="s">
        <v>89</v>
      </c>
      <c r="C50" s="186"/>
      <c r="D50" s="37" t="s">
        <v>9</v>
      </c>
      <c r="E50" s="36"/>
      <c r="F50" s="36"/>
      <c r="G50" s="26"/>
      <c r="H50" s="34" t="e">
        <f t="shared" si="2"/>
        <v>#DIV/0!</v>
      </c>
    </row>
    <row r="51" spans="1:8" ht="33" customHeight="1" x14ac:dyDescent="0.25">
      <c r="A51" s="23">
        <v>7</v>
      </c>
      <c r="B51" s="112" t="s">
        <v>18</v>
      </c>
      <c r="C51" s="113"/>
      <c r="D51" s="37"/>
      <c r="E51" s="36"/>
      <c r="F51" s="36"/>
      <c r="G51" s="26"/>
    </row>
    <row r="52" spans="1:8" ht="35.25" customHeight="1" x14ac:dyDescent="0.25">
      <c r="A52" s="35" t="s">
        <v>92</v>
      </c>
      <c r="B52" s="198" t="s">
        <v>407</v>
      </c>
      <c r="C52" s="198"/>
      <c r="D52" s="37"/>
      <c r="E52" s="36"/>
      <c r="F52" s="36"/>
      <c r="G52" s="26"/>
      <c r="H52" s="34" t="e">
        <f>IF(OR(E52&gt;$E$27,F52&gt;$F$27), "Số liệu này không được vượt quá tổng số máy tính", IF(ABS(F52-E52)/E52&gt;20%,"Số liệu đột biến giữa hai năm, đề nghị giải thích",""))</f>
        <v>#DIV/0!</v>
      </c>
    </row>
    <row r="53" spans="1:8" ht="35.25" customHeight="1" x14ac:dyDescent="0.25">
      <c r="A53" s="25" t="s">
        <v>94</v>
      </c>
      <c r="B53" s="187" t="s">
        <v>408</v>
      </c>
      <c r="C53" s="187"/>
      <c r="D53" s="37" t="s">
        <v>9</v>
      </c>
      <c r="E53" s="36"/>
      <c r="F53" s="36"/>
      <c r="G53" s="26"/>
      <c r="H53" s="34" t="e">
        <f t="shared" ref="H53:H54" si="3">IF(ABS(F53-E53)/E53&gt;20%,"Số liệu đột biến giữa hai năm, đề nghị giải thích","")</f>
        <v>#DIV/0!</v>
      </c>
    </row>
    <row r="54" spans="1:8" ht="35.25" customHeight="1" x14ac:dyDescent="0.25">
      <c r="A54" s="25" t="s">
        <v>93</v>
      </c>
      <c r="B54" s="187" t="s">
        <v>409</v>
      </c>
      <c r="C54" s="187"/>
      <c r="D54" s="37" t="s">
        <v>9</v>
      </c>
      <c r="E54" s="36"/>
      <c r="F54" s="36"/>
      <c r="G54" s="26"/>
      <c r="H54" s="34" t="e">
        <f t="shared" si="3"/>
        <v>#DIV/0!</v>
      </c>
    </row>
    <row r="55" spans="1:8" ht="45.75" customHeight="1" x14ac:dyDescent="0.25">
      <c r="A55" s="35"/>
      <c r="B55" s="152" t="s">
        <v>90</v>
      </c>
      <c r="C55" s="153"/>
      <c r="D55" s="37"/>
      <c r="E55" s="36"/>
      <c r="F55" s="36"/>
      <c r="G55" s="26"/>
      <c r="H55" s="40"/>
    </row>
    <row r="56" spans="1:8" ht="23.25" customHeight="1" x14ac:dyDescent="0.25">
      <c r="A56" s="35" t="s">
        <v>95</v>
      </c>
      <c r="B56" s="199" t="s">
        <v>59</v>
      </c>
      <c r="C56" s="200"/>
      <c r="D56" s="37"/>
      <c r="E56" s="36"/>
      <c r="F56" s="36"/>
      <c r="G56" s="26"/>
    </row>
    <row r="57" spans="1:8" ht="36.75" customHeight="1" x14ac:dyDescent="0.25">
      <c r="A57" s="37" t="s">
        <v>27</v>
      </c>
      <c r="B57" s="115" t="s">
        <v>97</v>
      </c>
      <c r="C57" s="115"/>
      <c r="D57" s="37" t="s">
        <v>96</v>
      </c>
      <c r="E57" s="41"/>
      <c r="F57" s="41"/>
      <c r="G57" s="26"/>
      <c r="H57" s="34" t="e">
        <f t="shared" ref="H57:H62" si="4">IF(ABS(F57-E57)/E57&gt;20%,"Số liệu đột biến giữa hai năm, đề nghị giải thích","")</f>
        <v>#DIV/0!</v>
      </c>
    </row>
    <row r="58" spans="1:8" ht="36.75" customHeight="1" x14ac:dyDescent="0.25">
      <c r="A58" s="37" t="s">
        <v>27</v>
      </c>
      <c r="B58" s="115" t="s">
        <v>101</v>
      </c>
      <c r="C58" s="115"/>
      <c r="D58" s="37" t="s">
        <v>96</v>
      </c>
      <c r="E58" s="41"/>
      <c r="F58" s="41"/>
      <c r="G58" s="26"/>
      <c r="H58" s="34" t="e">
        <f t="shared" si="4"/>
        <v>#DIV/0!</v>
      </c>
    </row>
    <row r="59" spans="1:8" ht="36.75" customHeight="1" x14ac:dyDescent="0.25">
      <c r="A59" s="37" t="s">
        <v>27</v>
      </c>
      <c r="B59" s="115" t="s">
        <v>98</v>
      </c>
      <c r="C59" s="115"/>
      <c r="D59" s="37" t="s">
        <v>96</v>
      </c>
      <c r="E59" s="41"/>
      <c r="F59" s="41"/>
      <c r="G59" s="26"/>
      <c r="H59" s="34" t="e">
        <f t="shared" si="4"/>
        <v>#DIV/0!</v>
      </c>
    </row>
    <row r="60" spans="1:8" ht="36.75" customHeight="1" x14ac:dyDescent="0.25">
      <c r="A60" s="37" t="s">
        <v>27</v>
      </c>
      <c r="B60" s="115" t="s">
        <v>100</v>
      </c>
      <c r="C60" s="115"/>
      <c r="D60" s="37" t="s">
        <v>96</v>
      </c>
      <c r="E60" s="41"/>
      <c r="F60" s="41"/>
      <c r="G60" s="26"/>
      <c r="H60" s="34" t="e">
        <f t="shared" si="4"/>
        <v>#DIV/0!</v>
      </c>
    </row>
    <row r="61" spans="1:8" ht="36.75" customHeight="1" x14ac:dyDescent="0.25">
      <c r="A61" s="37" t="s">
        <v>27</v>
      </c>
      <c r="B61" s="115" t="s">
        <v>99</v>
      </c>
      <c r="C61" s="115"/>
      <c r="D61" s="37" t="s">
        <v>96</v>
      </c>
      <c r="E61" s="41"/>
      <c r="F61" s="41"/>
      <c r="G61" s="26"/>
      <c r="H61" s="34" t="e">
        <f t="shared" si="4"/>
        <v>#DIV/0!</v>
      </c>
    </row>
    <row r="62" spans="1:8" ht="23.25" customHeight="1" x14ac:dyDescent="0.25">
      <c r="A62" s="42" t="s">
        <v>27</v>
      </c>
      <c r="B62" s="189" t="s">
        <v>17</v>
      </c>
      <c r="C62" s="189"/>
      <c r="D62" s="42" t="s">
        <v>96</v>
      </c>
      <c r="E62" s="43"/>
      <c r="F62" s="43"/>
      <c r="G62" s="44"/>
      <c r="H62" s="34" t="e">
        <f t="shared" si="4"/>
        <v>#DIV/0!</v>
      </c>
    </row>
    <row r="63" spans="1:8" ht="23.25" customHeight="1" x14ac:dyDescent="0.25">
      <c r="A63" s="35" t="s">
        <v>102</v>
      </c>
      <c r="B63" s="154" t="s">
        <v>153</v>
      </c>
      <c r="C63" s="154"/>
      <c r="D63" s="154"/>
      <c r="E63" s="154"/>
      <c r="F63" s="154"/>
      <c r="G63" s="154"/>
    </row>
    <row r="64" spans="1:8" ht="51" customHeight="1" x14ac:dyDescent="0.25">
      <c r="A64" s="90" t="s">
        <v>29</v>
      </c>
      <c r="B64" s="90" t="s">
        <v>106</v>
      </c>
      <c r="C64" s="150" t="s">
        <v>103</v>
      </c>
      <c r="D64" s="184"/>
      <c r="E64" s="90" t="s">
        <v>104</v>
      </c>
      <c r="F64" s="90" t="s">
        <v>105</v>
      </c>
      <c r="G64" s="90" t="s">
        <v>121</v>
      </c>
    </row>
    <row r="65" spans="1:12" ht="28.5" customHeight="1" x14ac:dyDescent="0.25">
      <c r="A65" s="37" t="s">
        <v>122</v>
      </c>
      <c r="B65" s="45" t="s">
        <v>16</v>
      </c>
      <c r="C65" s="185" t="s">
        <v>107</v>
      </c>
      <c r="D65" s="183"/>
      <c r="E65" s="46" t="s">
        <v>107</v>
      </c>
      <c r="F65" s="46" t="s">
        <v>107</v>
      </c>
      <c r="G65" s="26"/>
    </row>
    <row r="66" spans="1:12" ht="24" customHeight="1" x14ac:dyDescent="0.25">
      <c r="A66" s="37" t="s">
        <v>123</v>
      </c>
      <c r="B66" s="45" t="s">
        <v>108</v>
      </c>
      <c r="C66" s="185" t="s">
        <v>107</v>
      </c>
      <c r="D66" s="183"/>
      <c r="E66" s="46" t="s">
        <v>107</v>
      </c>
      <c r="F66" s="46" t="s">
        <v>107</v>
      </c>
      <c r="G66" s="26"/>
      <c r="H66" s="34"/>
      <c r="I66" s="47"/>
      <c r="J66" s="47"/>
      <c r="K66" s="47"/>
      <c r="L66" s="47"/>
    </row>
    <row r="67" spans="1:12" ht="24" customHeight="1" x14ac:dyDescent="0.25">
      <c r="A67" s="37" t="s">
        <v>124</v>
      </c>
      <c r="B67" s="45" t="s">
        <v>109</v>
      </c>
      <c r="C67" s="185" t="s">
        <v>107</v>
      </c>
      <c r="D67" s="183"/>
      <c r="E67" s="46" t="s">
        <v>107</v>
      </c>
      <c r="F67" s="46" t="s">
        <v>107</v>
      </c>
      <c r="G67" s="26"/>
      <c r="H67" s="34"/>
      <c r="I67" s="47"/>
      <c r="J67" s="47"/>
      <c r="K67" s="47"/>
      <c r="L67" s="47"/>
    </row>
    <row r="68" spans="1:12" ht="24" customHeight="1" x14ac:dyDescent="0.25">
      <c r="A68" s="37" t="s">
        <v>125</v>
      </c>
      <c r="B68" s="45" t="s">
        <v>110</v>
      </c>
      <c r="C68" s="185" t="s">
        <v>107</v>
      </c>
      <c r="D68" s="183"/>
      <c r="E68" s="46" t="s">
        <v>107</v>
      </c>
      <c r="F68" s="46" t="s">
        <v>107</v>
      </c>
      <c r="G68" s="26"/>
      <c r="H68" s="34"/>
      <c r="I68" s="47"/>
      <c r="J68" s="47"/>
      <c r="K68" s="47"/>
      <c r="L68" s="47"/>
    </row>
    <row r="69" spans="1:12" ht="24" customHeight="1" x14ac:dyDescent="0.25">
      <c r="A69" s="37" t="s">
        <v>126</v>
      </c>
      <c r="B69" s="45" t="s">
        <v>111</v>
      </c>
      <c r="C69" s="185" t="s">
        <v>107</v>
      </c>
      <c r="D69" s="183"/>
      <c r="E69" s="46" t="s">
        <v>107</v>
      </c>
      <c r="F69" s="46" t="s">
        <v>107</v>
      </c>
      <c r="G69" s="26"/>
      <c r="H69" s="34"/>
      <c r="I69" s="47"/>
      <c r="J69" s="47"/>
      <c r="K69" s="47"/>
      <c r="L69" s="47"/>
    </row>
    <row r="70" spans="1:12" ht="24" customHeight="1" x14ac:dyDescent="0.25">
      <c r="A70" s="37" t="s">
        <v>127</v>
      </c>
      <c r="B70" s="45" t="s">
        <v>112</v>
      </c>
      <c r="C70" s="185" t="s">
        <v>107</v>
      </c>
      <c r="D70" s="183"/>
      <c r="E70" s="46" t="s">
        <v>107</v>
      </c>
      <c r="F70" s="46" t="s">
        <v>107</v>
      </c>
      <c r="G70" s="26"/>
      <c r="H70" s="34"/>
      <c r="I70" s="47"/>
      <c r="J70" s="47"/>
      <c r="K70" s="47"/>
      <c r="L70" s="47"/>
    </row>
    <row r="71" spans="1:12" ht="24" customHeight="1" x14ac:dyDescent="0.25">
      <c r="A71" s="37" t="s">
        <v>128</v>
      </c>
      <c r="B71" s="45" t="s">
        <v>113</v>
      </c>
      <c r="C71" s="185" t="s">
        <v>107</v>
      </c>
      <c r="D71" s="183"/>
      <c r="E71" s="46" t="s">
        <v>107</v>
      </c>
      <c r="F71" s="46" t="s">
        <v>107</v>
      </c>
      <c r="G71" s="26"/>
      <c r="H71" s="40"/>
      <c r="I71" s="47"/>
      <c r="J71" s="47"/>
      <c r="K71" s="47"/>
      <c r="L71" s="47"/>
    </row>
    <row r="72" spans="1:12" ht="24" customHeight="1" x14ac:dyDescent="0.25">
      <c r="A72" s="37" t="s">
        <v>129</v>
      </c>
      <c r="B72" s="45" t="s">
        <v>114</v>
      </c>
      <c r="C72" s="185" t="s">
        <v>107</v>
      </c>
      <c r="D72" s="183"/>
      <c r="E72" s="46" t="s">
        <v>107</v>
      </c>
      <c r="F72" s="46" t="s">
        <v>107</v>
      </c>
      <c r="G72" s="26"/>
      <c r="H72" s="40"/>
      <c r="I72" s="47"/>
      <c r="J72" s="47"/>
      <c r="K72" s="47"/>
      <c r="L72" s="47"/>
    </row>
    <row r="73" spans="1:12" ht="24" customHeight="1" x14ac:dyDescent="0.25">
      <c r="A73" s="37" t="s">
        <v>130</v>
      </c>
      <c r="B73" s="45" t="s">
        <v>115</v>
      </c>
      <c r="C73" s="185" t="s">
        <v>107</v>
      </c>
      <c r="D73" s="183"/>
      <c r="E73" s="46" t="s">
        <v>107</v>
      </c>
      <c r="F73" s="46" t="s">
        <v>107</v>
      </c>
      <c r="G73" s="26"/>
      <c r="H73" s="40"/>
      <c r="I73" s="47"/>
      <c r="J73" s="47"/>
      <c r="K73" s="47"/>
      <c r="L73" s="47"/>
    </row>
    <row r="74" spans="1:12" ht="33.75" customHeight="1" x14ac:dyDescent="0.25">
      <c r="A74" s="37" t="s">
        <v>131</v>
      </c>
      <c r="B74" s="45" t="s">
        <v>116</v>
      </c>
      <c r="C74" s="185" t="s">
        <v>107</v>
      </c>
      <c r="D74" s="183"/>
      <c r="E74" s="46" t="s">
        <v>107</v>
      </c>
      <c r="F74" s="46" t="s">
        <v>107</v>
      </c>
      <c r="G74" s="26"/>
      <c r="H74" s="40"/>
      <c r="I74" s="47"/>
      <c r="J74" s="47"/>
      <c r="K74" s="47"/>
      <c r="L74" s="47"/>
    </row>
    <row r="75" spans="1:12" ht="28.5" customHeight="1" x14ac:dyDescent="0.25">
      <c r="A75" s="37" t="s">
        <v>132</v>
      </c>
      <c r="B75" s="45" t="s">
        <v>117</v>
      </c>
      <c r="C75" s="185" t="s">
        <v>107</v>
      </c>
      <c r="D75" s="183"/>
      <c r="E75" s="46" t="s">
        <v>107</v>
      </c>
      <c r="F75" s="46" t="s">
        <v>107</v>
      </c>
      <c r="G75" s="26"/>
      <c r="H75" s="40"/>
      <c r="I75" s="47"/>
      <c r="J75" s="47"/>
      <c r="K75" s="47"/>
      <c r="L75" s="47"/>
    </row>
    <row r="76" spans="1:12" ht="24" customHeight="1" x14ac:dyDescent="0.25">
      <c r="A76" s="37" t="s">
        <v>133</v>
      </c>
      <c r="B76" s="45" t="s">
        <v>118</v>
      </c>
      <c r="C76" s="185" t="s">
        <v>107</v>
      </c>
      <c r="D76" s="183"/>
      <c r="E76" s="46" t="s">
        <v>107</v>
      </c>
      <c r="F76" s="46" t="s">
        <v>107</v>
      </c>
      <c r="G76" s="26"/>
      <c r="H76" s="40"/>
      <c r="I76" s="47"/>
      <c r="J76" s="47"/>
      <c r="K76" s="47"/>
      <c r="L76" s="47"/>
    </row>
    <row r="77" spans="1:12" ht="24" customHeight="1" x14ac:dyDescent="0.25">
      <c r="A77" s="37" t="s">
        <v>134</v>
      </c>
      <c r="B77" s="45" t="s">
        <v>119</v>
      </c>
      <c r="C77" s="185" t="s">
        <v>107</v>
      </c>
      <c r="D77" s="183"/>
      <c r="E77" s="46" t="s">
        <v>107</v>
      </c>
      <c r="F77" s="46" t="s">
        <v>107</v>
      </c>
      <c r="G77" s="26"/>
      <c r="H77" s="40"/>
      <c r="I77" s="47"/>
      <c r="J77" s="47"/>
      <c r="K77" s="47"/>
      <c r="L77" s="47"/>
    </row>
    <row r="78" spans="1:12" ht="24" customHeight="1" x14ac:dyDescent="0.25">
      <c r="A78" s="37" t="s">
        <v>135</v>
      </c>
      <c r="B78" s="45" t="s">
        <v>120</v>
      </c>
      <c r="C78" s="185" t="s">
        <v>107</v>
      </c>
      <c r="D78" s="183"/>
      <c r="E78" s="46" t="s">
        <v>107</v>
      </c>
      <c r="F78" s="46" t="s">
        <v>107</v>
      </c>
      <c r="G78" s="26"/>
      <c r="H78" s="40"/>
      <c r="I78" s="47"/>
      <c r="J78" s="47"/>
      <c r="K78" s="47"/>
      <c r="L78" s="47"/>
    </row>
    <row r="79" spans="1:12" ht="35.25" customHeight="1" x14ac:dyDescent="0.25">
      <c r="A79" s="48" t="s">
        <v>136</v>
      </c>
      <c r="B79" s="112" t="s">
        <v>154</v>
      </c>
      <c r="C79" s="113"/>
      <c r="D79" s="113"/>
      <c r="E79" s="113"/>
      <c r="F79" s="113"/>
      <c r="G79" s="114"/>
      <c r="H79" s="40"/>
      <c r="I79" s="47"/>
      <c r="J79" s="47"/>
      <c r="K79" s="47"/>
      <c r="L79" s="47"/>
    </row>
    <row r="80" spans="1:12" ht="57.75" customHeight="1" x14ac:dyDescent="0.25">
      <c r="A80" s="90" t="s">
        <v>29</v>
      </c>
      <c r="B80" s="90" t="s">
        <v>106</v>
      </c>
      <c r="C80" s="150" t="s">
        <v>137</v>
      </c>
      <c r="D80" s="184"/>
      <c r="E80" s="91" t="s">
        <v>138</v>
      </c>
      <c r="F80" s="89" t="s">
        <v>139</v>
      </c>
      <c r="G80" s="89" t="s">
        <v>30</v>
      </c>
      <c r="H80" s="40"/>
      <c r="I80" s="47"/>
      <c r="J80" s="47"/>
      <c r="K80" s="47"/>
      <c r="L80" s="47"/>
    </row>
    <row r="81" spans="1:12" ht="24" customHeight="1" x14ac:dyDescent="0.25">
      <c r="A81" s="37" t="s">
        <v>140</v>
      </c>
      <c r="B81" s="45" t="s">
        <v>155</v>
      </c>
      <c r="C81" s="182" t="s">
        <v>107</v>
      </c>
      <c r="D81" s="183"/>
      <c r="E81" s="46" t="s">
        <v>107</v>
      </c>
      <c r="F81" s="49"/>
      <c r="G81" s="26"/>
      <c r="H81" s="40"/>
      <c r="I81" s="47"/>
      <c r="J81" s="47"/>
      <c r="K81" s="47"/>
      <c r="L81" s="47"/>
    </row>
    <row r="82" spans="1:12" ht="33.75" customHeight="1" x14ac:dyDescent="0.25">
      <c r="A82" s="37" t="s">
        <v>141</v>
      </c>
      <c r="B82" s="45" t="s">
        <v>156</v>
      </c>
      <c r="C82" s="182" t="s">
        <v>107</v>
      </c>
      <c r="D82" s="183"/>
      <c r="E82" s="46" t="s">
        <v>107</v>
      </c>
      <c r="F82" s="49"/>
      <c r="G82" s="26"/>
      <c r="H82" s="40"/>
      <c r="I82" s="47"/>
      <c r="J82" s="47"/>
      <c r="K82" s="47"/>
      <c r="L82" s="47"/>
    </row>
    <row r="83" spans="1:12" ht="24" customHeight="1" x14ac:dyDescent="0.25">
      <c r="A83" s="37" t="s">
        <v>142</v>
      </c>
      <c r="B83" s="45" t="s">
        <v>157</v>
      </c>
      <c r="C83" s="182" t="s">
        <v>107</v>
      </c>
      <c r="D83" s="183"/>
      <c r="E83" s="46" t="s">
        <v>107</v>
      </c>
      <c r="F83" s="49"/>
      <c r="G83" s="26"/>
      <c r="H83" s="40"/>
      <c r="I83" s="47"/>
      <c r="J83" s="47"/>
      <c r="K83" s="47"/>
      <c r="L83" s="47"/>
    </row>
    <row r="84" spans="1:12" ht="24" customHeight="1" x14ac:dyDescent="0.25">
      <c r="A84" s="37" t="s">
        <v>143</v>
      </c>
      <c r="B84" s="45" t="s">
        <v>158</v>
      </c>
      <c r="C84" s="182" t="s">
        <v>107</v>
      </c>
      <c r="D84" s="183"/>
      <c r="E84" s="46" t="s">
        <v>107</v>
      </c>
      <c r="F84" s="49"/>
      <c r="G84" s="26"/>
      <c r="H84" s="40"/>
      <c r="I84" s="47"/>
      <c r="J84" s="47"/>
      <c r="K84" s="47"/>
      <c r="L84" s="47"/>
    </row>
    <row r="85" spans="1:12" ht="34.5" customHeight="1" x14ac:dyDescent="0.25">
      <c r="A85" s="37" t="s">
        <v>144</v>
      </c>
      <c r="B85" s="45" t="s">
        <v>159</v>
      </c>
      <c r="C85" s="182" t="s">
        <v>107</v>
      </c>
      <c r="D85" s="183"/>
      <c r="E85" s="46" t="s">
        <v>107</v>
      </c>
      <c r="F85" s="49"/>
      <c r="G85" s="26"/>
      <c r="H85" s="40"/>
      <c r="I85" s="47"/>
      <c r="J85" s="47"/>
      <c r="K85" s="47"/>
      <c r="L85" s="47"/>
    </row>
    <row r="86" spans="1:12" ht="34.5" customHeight="1" x14ac:dyDescent="0.25">
      <c r="A86" s="37" t="s">
        <v>145</v>
      </c>
      <c r="B86" s="45" t="s">
        <v>160</v>
      </c>
      <c r="C86" s="182" t="s">
        <v>107</v>
      </c>
      <c r="D86" s="183"/>
      <c r="E86" s="46" t="s">
        <v>107</v>
      </c>
      <c r="F86" s="49"/>
      <c r="G86" s="26"/>
      <c r="H86" s="40"/>
      <c r="I86" s="47"/>
      <c r="J86" s="47"/>
      <c r="K86" s="47"/>
      <c r="L86" s="47"/>
    </row>
    <row r="87" spans="1:12" ht="34.5" customHeight="1" x14ac:dyDescent="0.25">
      <c r="A87" s="37" t="s">
        <v>146</v>
      </c>
      <c r="B87" s="45" t="s">
        <v>161</v>
      </c>
      <c r="C87" s="182" t="s">
        <v>107</v>
      </c>
      <c r="D87" s="183"/>
      <c r="E87" s="46" t="s">
        <v>107</v>
      </c>
      <c r="F87" s="49"/>
      <c r="G87" s="26"/>
      <c r="H87" s="40"/>
      <c r="I87" s="47"/>
      <c r="J87" s="47"/>
      <c r="K87" s="47"/>
      <c r="L87" s="47"/>
    </row>
    <row r="88" spans="1:12" ht="34.5" customHeight="1" x14ac:dyDescent="0.25">
      <c r="A88" s="37" t="s">
        <v>147</v>
      </c>
      <c r="B88" s="45" t="s">
        <v>162</v>
      </c>
      <c r="C88" s="182" t="s">
        <v>107</v>
      </c>
      <c r="D88" s="183"/>
      <c r="E88" s="46" t="s">
        <v>107</v>
      </c>
      <c r="F88" s="49"/>
      <c r="G88" s="26"/>
      <c r="H88" s="40"/>
      <c r="I88" s="47"/>
      <c r="J88" s="47"/>
      <c r="K88" s="47"/>
      <c r="L88" s="47"/>
    </row>
    <row r="89" spans="1:12" ht="34.5" customHeight="1" x14ac:dyDescent="0.25">
      <c r="A89" s="37" t="s">
        <v>148</v>
      </c>
      <c r="B89" s="45" t="s">
        <v>386</v>
      </c>
      <c r="C89" s="182" t="s">
        <v>107</v>
      </c>
      <c r="D89" s="183"/>
      <c r="E89" s="46" t="s">
        <v>107</v>
      </c>
      <c r="F89" s="49"/>
      <c r="G89" s="26"/>
      <c r="H89" s="40"/>
      <c r="I89" s="47"/>
      <c r="J89" s="47"/>
      <c r="K89" s="47"/>
      <c r="L89" s="47"/>
    </row>
    <row r="90" spans="1:12" ht="34.5" customHeight="1" x14ac:dyDescent="0.25">
      <c r="A90" s="37" t="s">
        <v>149</v>
      </c>
      <c r="B90" s="45" t="s">
        <v>163</v>
      </c>
      <c r="C90" s="182" t="s">
        <v>107</v>
      </c>
      <c r="D90" s="183"/>
      <c r="E90" s="46" t="s">
        <v>107</v>
      </c>
      <c r="F90" s="49"/>
      <c r="G90" s="26"/>
      <c r="H90" s="40"/>
      <c r="I90" s="47"/>
      <c r="J90" s="47"/>
      <c r="K90" s="47"/>
      <c r="L90" s="47"/>
    </row>
    <row r="91" spans="1:12" ht="34.5" customHeight="1" x14ac:dyDescent="0.25">
      <c r="A91" s="37" t="s">
        <v>150</v>
      </c>
      <c r="B91" s="45" t="s">
        <v>164</v>
      </c>
      <c r="C91" s="182" t="s">
        <v>107</v>
      </c>
      <c r="D91" s="183"/>
      <c r="E91" s="46" t="s">
        <v>107</v>
      </c>
      <c r="F91" s="49"/>
      <c r="G91" s="26"/>
      <c r="H91" s="40"/>
      <c r="I91" s="47"/>
      <c r="J91" s="47"/>
      <c r="K91" s="47"/>
      <c r="L91" s="47"/>
    </row>
    <row r="92" spans="1:12" ht="24" customHeight="1" x14ac:dyDescent="0.25">
      <c r="A92" s="37" t="s">
        <v>151</v>
      </c>
      <c r="B92" s="45" t="s">
        <v>165</v>
      </c>
      <c r="C92" s="182" t="s">
        <v>107</v>
      </c>
      <c r="D92" s="183"/>
      <c r="E92" s="46" t="s">
        <v>107</v>
      </c>
      <c r="F92" s="49"/>
      <c r="G92" s="26"/>
      <c r="H92" s="40"/>
      <c r="I92" s="47"/>
      <c r="J92" s="47"/>
      <c r="K92" s="47"/>
      <c r="L92" s="47"/>
    </row>
    <row r="93" spans="1:12" ht="39.75" customHeight="1" x14ac:dyDescent="0.25">
      <c r="A93" s="37" t="s">
        <v>152</v>
      </c>
      <c r="B93" s="45" t="s">
        <v>166</v>
      </c>
      <c r="C93" s="182" t="s">
        <v>107</v>
      </c>
      <c r="D93" s="183"/>
      <c r="E93" s="46" t="s">
        <v>107</v>
      </c>
      <c r="F93" s="49"/>
      <c r="G93" s="26"/>
      <c r="H93" s="40"/>
      <c r="I93" s="47"/>
      <c r="J93" s="47"/>
      <c r="K93" s="47"/>
      <c r="L93" s="47"/>
    </row>
    <row r="94" spans="1:12" ht="24" customHeight="1" x14ac:dyDescent="0.25">
      <c r="A94" s="48" t="s">
        <v>167</v>
      </c>
      <c r="B94" s="109" t="s">
        <v>168</v>
      </c>
      <c r="C94" s="110"/>
      <c r="D94" s="110"/>
      <c r="E94" s="110"/>
      <c r="F94" s="110"/>
      <c r="G94" s="111"/>
      <c r="H94" s="40"/>
      <c r="I94" s="47"/>
      <c r="J94" s="47"/>
      <c r="K94" s="47"/>
      <c r="L94" s="47"/>
    </row>
    <row r="95" spans="1:12" ht="24" customHeight="1" x14ac:dyDescent="0.25">
      <c r="A95" s="89" t="s">
        <v>29</v>
      </c>
      <c r="B95" s="181" t="s">
        <v>170</v>
      </c>
      <c r="C95" s="181"/>
      <c r="D95" s="181"/>
      <c r="E95" s="91" t="s">
        <v>169</v>
      </c>
      <c r="F95" s="91" t="s">
        <v>30</v>
      </c>
      <c r="G95" s="89"/>
      <c r="H95" s="40"/>
      <c r="I95" s="47"/>
      <c r="J95" s="47"/>
      <c r="K95" s="47"/>
      <c r="L95" s="47"/>
    </row>
    <row r="96" spans="1:12" ht="24" customHeight="1" x14ac:dyDescent="0.25">
      <c r="A96" s="37" t="s">
        <v>173</v>
      </c>
      <c r="B96" s="97" t="s">
        <v>171</v>
      </c>
      <c r="C96" s="98"/>
      <c r="D96" s="99"/>
      <c r="E96" s="50"/>
      <c r="F96" s="31"/>
      <c r="G96" s="26"/>
      <c r="H96" s="40"/>
      <c r="I96" s="47"/>
      <c r="J96" s="47"/>
      <c r="K96" s="47"/>
      <c r="L96" s="47"/>
    </row>
    <row r="97" spans="1:12" ht="24" customHeight="1" x14ac:dyDescent="0.25">
      <c r="A97" s="37" t="s">
        <v>174</v>
      </c>
      <c r="B97" s="97" t="s">
        <v>172</v>
      </c>
      <c r="C97" s="98"/>
      <c r="D97" s="99"/>
      <c r="E97" s="50"/>
      <c r="F97" s="31"/>
      <c r="G97" s="26"/>
      <c r="H97" s="40"/>
      <c r="I97" s="47"/>
      <c r="J97" s="47"/>
      <c r="K97" s="47"/>
      <c r="L97" s="47"/>
    </row>
    <row r="98" spans="1:12" ht="24" customHeight="1" x14ac:dyDescent="0.25">
      <c r="A98" s="37" t="s">
        <v>175</v>
      </c>
      <c r="B98" s="97" t="s">
        <v>176</v>
      </c>
      <c r="C98" s="98"/>
      <c r="D98" s="99"/>
      <c r="E98" s="50"/>
      <c r="F98" s="31"/>
      <c r="G98" s="26"/>
      <c r="H98" s="40"/>
      <c r="I98" s="47"/>
      <c r="J98" s="47"/>
      <c r="K98" s="47"/>
      <c r="L98" s="47"/>
    </row>
    <row r="99" spans="1:12" ht="24" customHeight="1" x14ac:dyDescent="0.25">
      <c r="A99" s="30">
        <v>8</v>
      </c>
      <c r="B99" s="112" t="s">
        <v>179</v>
      </c>
      <c r="C99" s="113"/>
      <c r="D99" s="113"/>
      <c r="E99" s="113"/>
      <c r="F99" s="113"/>
      <c r="G99" s="114"/>
      <c r="H99" s="40"/>
      <c r="I99" s="47"/>
      <c r="J99" s="47"/>
      <c r="K99" s="47"/>
      <c r="L99" s="47"/>
    </row>
    <row r="100" spans="1:12" ht="20.25" customHeight="1" x14ac:dyDescent="0.25">
      <c r="A100" s="51" t="s">
        <v>185</v>
      </c>
      <c r="B100" s="109" t="s">
        <v>184</v>
      </c>
      <c r="C100" s="110"/>
      <c r="D100" s="110"/>
      <c r="E100" s="110"/>
      <c r="F100" s="110"/>
      <c r="G100" s="111"/>
      <c r="H100" s="40"/>
      <c r="I100" s="47"/>
      <c r="J100" s="47"/>
      <c r="K100" s="47"/>
      <c r="L100" s="47"/>
    </row>
    <row r="101" spans="1:12" ht="36.75" customHeight="1" x14ac:dyDescent="0.25">
      <c r="A101" s="160"/>
      <c r="B101" s="163" t="s">
        <v>383</v>
      </c>
      <c r="C101" s="164"/>
      <c r="D101" s="164"/>
      <c r="E101" s="164"/>
      <c r="F101" s="164"/>
      <c r="G101" s="165"/>
    </row>
    <row r="102" spans="1:12" ht="22.5" customHeight="1" x14ac:dyDescent="0.25">
      <c r="A102" s="161"/>
      <c r="B102" s="166"/>
      <c r="C102" s="167"/>
      <c r="D102" s="167"/>
      <c r="E102" s="167"/>
      <c r="F102" s="167"/>
      <c r="G102" s="168"/>
    </row>
    <row r="103" spans="1:12" ht="33" customHeight="1" x14ac:dyDescent="0.25">
      <c r="A103" s="161"/>
      <c r="B103" s="166"/>
      <c r="C103" s="167"/>
      <c r="D103" s="167"/>
      <c r="E103" s="167"/>
      <c r="F103" s="167"/>
      <c r="G103" s="168"/>
      <c r="H103" s="32"/>
    </row>
    <row r="104" spans="1:12" ht="34.5" customHeight="1" x14ac:dyDescent="0.25">
      <c r="A104" s="161"/>
      <c r="B104" s="166"/>
      <c r="C104" s="167"/>
      <c r="D104" s="167"/>
      <c r="E104" s="167"/>
      <c r="F104" s="167"/>
      <c r="G104" s="168"/>
      <c r="H104" s="32"/>
    </row>
    <row r="105" spans="1:12" ht="30" customHeight="1" x14ac:dyDescent="0.25">
      <c r="A105" s="161"/>
      <c r="B105" s="166"/>
      <c r="C105" s="167"/>
      <c r="D105" s="167"/>
      <c r="E105" s="167"/>
      <c r="F105" s="167"/>
      <c r="G105" s="168"/>
      <c r="H105" s="32"/>
    </row>
    <row r="106" spans="1:12" ht="30" customHeight="1" x14ac:dyDescent="0.25">
      <c r="A106" s="161"/>
      <c r="B106" s="166"/>
      <c r="C106" s="167"/>
      <c r="D106" s="167"/>
      <c r="E106" s="167"/>
      <c r="F106" s="167"/>
      <c r="G106" s="168"/>
      <c r="H106" s="32"/>
    </row>
    <row r="107" spans="1:12" ht="24" customHeight="1" x14ac:dyDescent="0.25">
      <c r="A107" s="161"/>
      <c r="B107" s="166"/>
      <c r="C107" s="167"/>
      <c r="D107" s="167"/>
      <c r="E107" s="167"/>
      <c r="F107" s="167"/>
      <c r="G107" s="168"/>
      <c r="H107" s="32"/>
    </row>
    <row r="108" spans="1:12" ht="125.25" customHeight="1" x14ac:dyDescent="0.25">
      <c r="A108" s="162"/>
      <c r="B108" s="169"/>
      <c r="C108" s="170"/>
      <c r="D108" s="170"/>
      <c r="E108" s="170"/>
      <c r="F108" s="170"/>
      <c r="G108" s="171"/>
      <c r="H108" s="32"/>
    </row>
    <row r="109" spans="1:12" ht="24" customHeight="1" x14ac:dyDescent="0.25">
      <c r="A109" s="37" t="s">
        <v>27</v>
      </c>
      <c r="B109" s="115" t="s">
        <v>177</v>
      </c>
      <c r="C109" s="115"/>
      <c r="D109" s="46" t="s">
        <v>107</v>
      </c>
      <c r="E109" s="172" t="s">
        <v>182</v>
      </c>
      <c r="F109" s="173"/>
      <c r="G109" s="174"/>
      <c r="H109" s="34" t="str">
        <f>IF(AND(D109="",D110="",D111="",D112=""),"Đề nghị nhập số liệu","")</f>
        <v/>
      </c>
      <c r="I109" s="47"/>
      <c r="J109" s="52"/>
      <c r="K109" s="52"/>
    </row>
    <row r="110" spans="1:12" ht="24" customHeight="1" x14ac:dyDescent="0.25">
      <c r="A110" s="37" t="s">
        <v>27</v>
      </c>
      <c r="B110" s="115" t="s">
        <v>178</v>
      </c>
      <c r="C110" s="115"/>
      <c r="D110" s="46" t="s">
        <v>107</v>
      </c>
      <c r="E110" s="175"/>
      <c r="F110" s="176"/>
      <c r="G110" s="177"/>
      <c r="H110" s="34"/>
      <c r="I110" s="47"/>
    </row>
    <row r="111" spans="1:12" ht="24" customHeight="1" x14ac:dyDescent="0.25">
      <c r="A111" s="37" t="s">
        <v>27</v>
      </c>
      <c r="B111" s="115" t="s">
        <v>180</v>
      </c>
      <c r="C111" s="115"/>
      <c r="D111" s="46" t="s">
        <v>107</v>
      </c>
      <c r="E111" s="175"/>
      <c r="F111" s="176"/>
      <c r="G111" s="177"/>
      <c r="H111" s="34"/>
      <c r="I111" s="47"/>
    </row>
    <row r="112" spans="1:12" ht="24" customHeight="1" x14ac:dyDescent="0.25">
      <c r="A112" s="37" t="s">
        <v>27</v>
      </c>
      <c r="B112" s="115" t="s">
        <v>181</v>
      </c>
      <c r="C112" s="115"/>
      <c r="D112" s="46" t="s">
        <v>107</v>
      </c>
      <c r="E112" s="178"/>
      <c r="F112" s="179"/>
      <c r="G112" s="180"/>
      <c r="H112" s="34"/>
      <c r="I112" s="47"/>
    </row>
    <row r="113" spans="1:9" ht="18" customHeight="1" x14ac:dyDescent="0.25">
      <c r="A113" s="48" t="s">
        <v>186</v>
      </c>
      <c r="B113" s="109" t="s">
        <v>183</v>
      </c>
      <c r="C113" s="110"/>
      <c r="D113" s="110"/>
      <c r="E113" s="110"/>
      <c r="F113" s="110"/>
      <c r="G113" s="111"/>
      <c r="H113" s="40"/>
      <c r="I113" s="47"/>
    </row>
    <row r="114" spans="1:9" ht="47.25" customHeight="1" x14ac:dyDescent="0.25">
      <c r="A114" s="37" t="s">
        <v>27</v>
      </c>
      <c r="B114" s="97" t="s">
        <v>188</v>
      </c>
      <c r="C114" s="98"/>
      <c r="D114" s="46" t="s">
        <v>107</v>
      </c>
      <c r="E114" s="53" t="s">
        <v>50</v>
      </c>
      <c r="F114" s="46" t="s">
        <v>107</v>
      </c>
      <c r="G114" s="54" t="s">
        <v>51</v>
      </c>
      <c r="H114" s="40"/>
      <c r="I114" s="47"/>
    </row>
    <row r="115" spans="1:9" ht="24" customHeight="1" x14ac:dyDescent="0.25">
      <c r="A115" s="37" t="s">
        <v>27</v>
      </c>
      <c r="B115" s="97" t="s">
        <v>187</v>
      </c>
      <c r="C115" s="98"/>
      <c r="D115" s="98"/>
      <c r="E115" s="98"/>
      <c r="F115" s="98"/>
      <c r="G115" s="99"/>
      <c r="H115" s="40"/>
      <c r="I115" s="47"/>
    </row>
    <row r="116" spans="1:9" ht="24" customHeight="1" x14ac:dyDescent="0.25">
      <c r="A116" s="37" t="s">
        <v>27</v>
      </c>
      <c r="B116" s="115" t="s">
        <v>177</v>
      </c>
      <c r="C116" s="115"/>
      <c r="D116" s="46" t="s">
        <v>107</v>
      </c>
      <c r="E116" s="172" t="s">
        <v>182</v>
      </c>
      <c r="F116" s="173"/>
      <c r="G116" s="174"/>
      <c r="H116" s="40"/>
      <c r="I116" s="47"/>
    </row>
    <row r="117" spans="1:9" ht="24" customHeight="1" x14ac:dyDescent="0.25">
      <c r="A117" s="37" t="s">
        <v>27</v>
      </c>
      <c r="B117" s="115" t="s">
        <v>178</v>
      </c>
      <c r="C117" s="115"/>
      <c r="D117" s="46" t="s">
        <v>107</v>
      </c>
      <c r="E117" s="175"/>
      <c r="F117" s="176"/>
      <c r="G117" s="177"/>
      <c r="H117" s="40"/>
      <c r="I117" s="47"/>
    </row>
    <row r="118" spans="1:9" ht="24" customHeight="1" x14ac:dyDescent="0.25">
      <c r="A118" s="37" t="s">
        <v>27</v>
      </c>
      <c r="B118" s="115" t="s">
        <v>180</v>
      </c>
      <c r="C118" s="115"/>
      <c r="D118" s="46" t="s">
        <v>107</v>
      </c>
      <c r="E118" s="175"/>
      <c r="F118" s="176"/>
      <c r="G118" s="177"/>
      <c r="H118" s="40"/>
      <c r="I118" s="47"/>
    </row>
    <row r="119" spans="1:9" ht="24" customHeight="1" x14ac:dyDescent="0.25">
      <c r="A119" s="37" t="s">
        <v>27</v>
      </c>
      <c r="B119" s="115" t="s">
        <v>181</v>
      </c>
      <c r="C119" s="115"/>
      <c r="D119" s="46" t="s">
        <v>107</v>
      </c>
      <c r="E119" s="178"/>
      <c r="F119" s="179"/>
      <c r="G119" s="180"/>
      <c r="H119" s="40"/>
      <c r="I119" s="47"/>
    </row>
    <row r="120" spans="1:9" ht="32.25" customHeight="1" x14ac:dyDescent="0.25">
      <c r="A120" s="35" t="s">
        <v>193</v>
      </c>
      <c r="B120" s="109" t="s">
        <v>387</v>
      </c>
      <c r="C120" s="110"/>
      <c r="D120" s="110"/>
      <c r="E120" s="110"/>
      <c r="F120" s="110"/>
      <c r="G120" s="111"/>
      <c r="H120" s="32"/>
    </row>
    <row r="121" spans="1:9" ht="36" customHeight="1" x14ac:dyDescent="0.25">
      <c r="A121" s="88" t="s">
        <v>19</v>
      </c>
      <c r="B121" s="197" t="s">
        <v>3</v>
      </c>
      <c r="C121" s="197"/>
      <c r="D121" s="89" t="s">
        <v>6</v>
      </c>
      <c r="E121" s="93" t="s">
        <v>415</v>
      </c>
      <c r="F121" s="93" t="s">
        <v>418</v>
      </c>
      <c r="G121" s="89" t="s">
        <v>4</v>
      </c>
      <c r="H121" s="32"/>
    </row>
    <row r="122" spans="1:9" ht="24" customHeight="1" x14ac:dyDescent="0.25">
      <c r="A122" s="25" t="s">
        <v>194</v>
      </c>
      <c r="B122" s="97" t="s">
        <v>190</v>
      </c>
      <c r="C122" s="98"/>
      <c r="D122" s="37" t="s">
        <v>191</v>
      </c>
      <c r="E122" s="31"/>
      <c r="F122" s="31"/>
      <c r="G122" s="26"/>
      <c r="H122" s="34" t="e">
        <f t="shared" ref="H122:H123" si="5">IF(ABS(F122-E122)/E122&gt;20%,"Số liệu đột biến giữa hai năm, đề nghị giải thích","")</f>
        <v>#DIV/0!</v>
      </c>
    </row>
    <row r="123" spans="1:9" ht="36" customHeight="1" x14ac:dyDescent="0.25">
      <c r="A123" s="25" t="s">
        <v>195</v>
      </c>
      <c r="B123" s="97" t="s">
        <v>189</v>
      </c>
      <c r="C123" s="98"/>
      <c r="D123" s="37" t="s">
        <v>191</v>
      </c>
      <c r="E123" s="31"/>
      <c r="F123" s="31"/>
      <c r="G123" s="26"/>
      <c r="H123" s="34" t="e">
        <f t="shared" si="5"/>
        <v>#DIV/0!</v>
      </c>
    </row>
    <row r="124" spans="1:9" ht="30" customHeight="1" x14ac:dyDescent="0.25">
      <c r="A124" s="25"/>
      <c r="B124" s="152" t="s">
        <v>192</v>
      </c>
      <c r="C124" s="153"/>
      <c r="D124" s="55"/>
      <c r="E124" s="55"/>
      <c r="F124" s="55"/>
      <c r="G124" s="56"/>
      <c r="H124" s="40"/>
    </row>
    <row r="125" spans="1:9" ht="30" customHeight="1" x14ac:dyDescent="0.25">
      <c r="A125" s="35" t="s">
        <v>197</v>
      </c>
      <c r="B125" s="112" t="s">
        <v>196</v>
      </c>
      <c r="C125" s="113"/>
      <c r="D125" s="113"/>
      <c r="E125" s="113"/>
      <c r="F125" s="113"/>
      <c r="G125" s="114"/>
      <c r="H125" s="40"/>
    </row>
    <row r="126" spans="1:9" ht="36" customHeight="1" x14ac:dyDescent="0.25">
      <c r="A126" s="57" t="s">
        <v>203</v>
      </c>
      <c r="B126" s="158" t="s">
        <v>198</v>
      </c>
      <c r="C126" s="158"/>
      <c r="D126" s="37" t="s">
        <v>208</v>
      </c>
      <c r="E126" s="31"/>
      <c r="F126" s="31"/>
      <c r="G126" s="26"/>
      <c r="H126" s="34" t="e">
        <f t="shared" ref="H126:H130" si="6">IF(ABS(F126-E126)/E126&gt;20%,"Số liệu đột biến giữa hai năm, đề nghị giải thích","")</f>
        <v>#DIV/0!</v>
      </c>
    </row>
    <row r="127" spans="1:9" ht="36" customHeight="1" x14ac:dyDescent="0.25">
      <c r="A127" s="57" t="s">
        <v>204</v>
      </c>
      <c r="B127" s="158" t="s">
        <v>199</v>
      </c>
      <c r="C127" s="158"/>
      <c r="D127" s="37" t="s">
        <v>208</v>
      </c>
      <c r="E127" s="31"/>
      <c r="F127" s="31"/>
      <c r="G127" s="26"/>
      <c r="H127" s="34" t="e">
        <f t="shared" si="6"/>
        <v>#DIV/0!</v>
      </c>
    </row>
    <row r="128" spans="1:9" ht="36" customHeight="1" x14ac:dyDescent="0.25">
      <c r="A128" s="57" t="s">
        <v>205</v>
      </c>
      <c r="B128" s="158" t="s">
        <v>200</v>
      </c>
      <c r="C128" s="158"/>
      <c r="D128" s="37" t="s">
        <v>208</v>
      </c>
      <c r="E128" s="31"/>
      <c r="F128" s="31"/>
      <c r="G128" s="26"/>
      <c r="H128" s="34" t="e">
        <f t="shared" si="6"/>
        <v>#DIV/0!</v>
      </c>
    </row>
    <row r="129" spans="1:9" ht="36" customHeight="1" x14ac:dyDescent="0.25">
      <c r="A129" s="57" t="s">
        <v>206</v>
      </c>
      <c r="B129" s="158" t="s">
        <v>201</v>
      </c>
      <c r="C129" s="158"/>
      <c r="D129" s="37" t="s">
        <v>208</v>
      </c>
      <c r="E129" s="31"/>
      <c r="F129" s="31"/>
      <c r="G129" s="26"/>
      <c r="H129" s="34" t="e">
        <f t="shared" si="6"/>
        <v>#DIV/0!</v>
      </c>
    </row>
    <row r="130" spans="1:9" ht="36" customHeight="1" x14ac:dyDescent="0.25">
      <c r="A130" s="57" t="s">
        <v>207</v>
      </c>
      <c r="B130" s="158" t="s">
        <v>202</v>
      </c>
      <c r="C130" s="158"/>
      <c r="D130" s="37" t="s">
        <v>208</v>
      </c>
      <c r="E130" s="31"/>
      <c r="F130" s="31"/>
      <c r="G130" s="26"/>
      <c r="H130" s="34" t="e">
        <f t="shared" si="6"/>
        <v>#DIV/0!</v>
      </c>
    </row>
    <row r="131" spans="1:9" ht="66.75" customHeight="1" x14ac:dyDescent="0.25">
      <c r="A131" s="23">
        <v>9</v>
      </c>
      <c r="B131" s="152" t="s">
        <v>410</v>
      </c>
      <c r="C131" s="153"/>
      <c r="D131" s="58" t="s">
        <v>20</v>
      </c>
      <c r="E131" s="59"/>
      <c r="F131" s="59"/>
      <c r="G131" s="60"/>
      <c r="H131" s="32" t="str">
        <f>IF(OR(E130="",F130=""),"Đề nghị nhập số liệu","")</f>
        <v>Đề nghị nhập số liệu</v>
      </c>
    </row>
    <row r="132" spans="1:9" ht="49.5" customHeight="1" x14ac:dyDescent="0.25">
      <c r="A132" s="23">
        <v>10</v>
      </c>
      <c r="B132" s="152" t="s">
        <v>388</v>
      </c>
      <c r="C132" s="153"/>
      <c r="D132" s="58" t="s">
        <v>20</v>
      </c>
      <c r="E132" s="59"/>
      <c r="F132" s="59"/>
      <c r="G132" s="60"/>
      <c r="H132" s="32" t="str">
        <f>IF(OR(E131="",F131=""),"Đề nghị nhập số liệu","")</f>
        <v>Đề nghị nhập số liệu</v>
      </c>
    </row>
    <row r="133" spans="1:9" ht="15" x14ac:dyDescent="0.25">
      <c r="A133" s="27"/>
      <c r="B133" s="117"/>
      <c r="C133" s="117"/>
      <c r="D133" s="29"/>
      <c r="E133" s="28"/>
      <c r="F133" s="28"/>
      <c r="G133" s="28"/>
    </row>
    <row r="134" spans="1:9" ht="15" x14ac:dyDescent="0.25">
      <c r="A134" s="61"/>
      <c r="B134" s="159"/>
      <c r="C134" s="159"/>
      <c r="D134" s="29"/>
      <c r="E134" s="28"/>
      <c r="F134" s="28"/>
      <c r="G134" s="28"/>
    </row>
    <row r="135" spans="1:9" ht="15" x14ac:dyDescent="0.25">
      <c r="A135" s="61"/>
      <c r="B135" s="62"/>
      <c r="C135" s="62"/>
      <c r="D135" s="29"/>
      <c r="E135" s="28"/>
      <c r="F135" s="28"/>
      <c r="G135" s="28"/>
    </row>
    <row r="136" spans="1:9" ht="15" x14ac:dyDescent="0.25">
      <c r="A136" s="61"/>
      <c r="B136" s="62"/>
      <c r="C136" s="62"/>
      <c r="D136" s="29"/>
      <c r="E136" s="28"/>
      <c r="F136" s="28"/>
      <c r="G136" s="28"/>
    </row>
    <row r="137" spans="1:9" ht="15" x14ac:dyDescent="0.25">
      <c r="A137" s="61" t="s">
        <v>25</v>
      </c>
      <c r="B137" s="159" t="s">
        <v>21</v>
      </c>
      <c r="C137" s="159"/>
      <c r="D137" s="29"/>
      <c r="E137" s="28"/>
      <c r="F137" s="28"/>
      <c r="G137" s="28"/>
    </row>
    <row r="138" spans="1:9" ht="15" x14ac:dyDescent="0.25">
      <c r="A138" s="61"/>
      <c r="B138" s="62"/>
      <c r="C138" s="62"/>
      <c r="D138" s="29"/>
      <c r="E138" s="28"/>
      <c r="F138" s="28"/>
      <c r="G138" s="28"/>
    </row>
    <row r="139" spans="1:9" ht="28.5" x14ac:dyDescent="0.25">
      <c r="A139" s="88" t="s">
        <v>19</v>
      </c>
      <c r="B139" s="197" t="s">
        <v>3</v>
      </c>
      <c r="C139" s="197"/>
      <c r="D139" s="89" t="s">
        <v>6</v>
      </c>
      <c r="E139" s="93" t="s">
        <v>415</v>
      </c>
      <c r="F139" s="93" t="s">
        <v>418</v>
      </c>
      <c r="G139" s="89" t="s">
        <v>4</v>
      </c>
    </row>
    <row r="140" spans="1:9" ht="108.75" customHeight="1" x14ac:dyDescent="0.25">
      <c r="A140" s="30">
        <v>1</v>
      </c>
      <c r="B140" s="190" t="s">
        <v>401</v>
      </c>
      <c r="C140" s="190"/>
      <c r="D140" s="30" t="s">
        <v>8</v>
      </c>
      <c r="E140" s="31"/>
      <c r="F140" s="31"/>
      <c r="G140" s="26"/>
      <c r="H140" s="34" t="e">
        <f>IF(OR(E140/$E$23&gt;10%,F140/$F$23&gt;10%),"Số liệu quá cao so với tổng số cán bộ nhân viên",IF(ABS(F140-E140)/E140&gt;10%,"Số liệu đột biến giữa hai năm, đề nghị giải thích",""))</f>
        <v>#DIV/0!</v>
      </c>
    </row>
    <row r="141" spans="1:9" ht="120" customHeight="1" x14ac:dyDescent="0.25">
      <c r="A141" s="30">
        <v>2</v>
      </c>
      <c r="B141" s="190" t="s">
        <v>402</v>
      </c>
      <c r="C141" s="190"/>
      <c r="D141" s="30" t="s">
        <v>8</v>
      </c>
      <c r="E141" s="31"/>
      <c r="F141" s="31"/>
      <c r="G141" s="26"/>
      <c r="H141" s="34" t="e">
        <f>IF(OR(E141/$E$140&gt;10%,F141/$F$140&gt;10%),"Số liệu quá cao so với tổng số cán bộ chuyên trách CNTT", IF((F141-E141)/E141&gt;20%,"Số liệu đột biến giữa hai năm, đề nghị giải thích",""))</f>
        <v>#DIV/0!</v>
      </c>
      <c r="I141" s="63"/>
    </row>
    <row r="142" spans="1:9" ht="31.5" customHeight="1" x14ac:dyDescent="0.25">
      <c r="A142" s="30">
        <v>3</v>
      </c>
      <c r="B142" s="190" t="s">
        <v>403</v>
      </c>
      <c r="C142" s="190"/>
      <c r="D142" s="30" t="s">
        <v>8</v>
      </c>
      <c r="E142" s="31"/>
      <c r="F142" s="31"/>
      <c r="G142" s="26"/>
      <c r="H142" s="34" t="e">
        <f>IF(OR(E142&gt;$E$141,F142&gt;$F$141),"Số liệu này không được lớn hơn số cán bộ chuyên trách ATTT", IF((F142-E142)/E142&gt;20%,"Số liệu đột biến giữa hai năm, đề nghị giải thích",""))</f>
        <v>#DIV/0!</v>
      </c>
      <c r="I142" s="63"/>
    </row>
    <row r="143" spans="1:9" ht="20.25" customHeight="1" x14ac:dyDescent="0.25">
      <c r="A143" s="30"/>
      <c r="B143" s="152" t="s">
        <v>218</v>
      </c>
      <c r="C143" s="153"/>
      <c r="D143" s="30"/>
      <c r="E143" s="31"/>
      <c r="F143" s="31"/>
      <c r="G143" s="26"/>
      <c r="H143" s="34" t="e">
        <f t="shared" ref="H143:H149" si="7">IF(OR(E143&gt;$E$141,F143&gt;$F$141),"Số liệu này không được lớn hơn số cán bộ chuyên trách ATTT", IF((F143-E143)/E143&gt;20%,"Số liệu đột biến giữa hai năm, đề nghị giải thích",""))</f>
        <v>#DIV/0!</v>
      </c>
      <c r="I143" s="63"/>
    </row>
    <row r="144" spans="1:9" ht="24" customHeight="1" x14ac:dyDescent="0.25">
      <c r="A144" s="37" t="s">
        <v>44</v>
      </c>
      <c r="B144" s="115" t="s">
        <v>209</v>
      </c>
      <c r="C144" s="115"/>
      <c r="D144" s="37" t="s">
        <v>8</v>
      </c>
      <c r="E144" s="31"/>
      <c r="F144" s="31"/>
      <c r="G144" s="26"/>
      <c r="H144" s="34" t="e">
        <f>IF(OR(E144&gt;$E$141,F144&gt;$F$141),"Số liệu này không được lớn hơn số cán bộ chuyên trách ATTT", IF((F144-E144)/E144&gt;20%,"Số liệu đột biến giữa hai năm, đề nghị giải thích",""))</f>
        <v>#DIV/0!</v>
      </c>
      <c r="I144" s="63"/>
    </row>
    <row r="145" spans="1:9" ht="24" customHeight="1" x14ac:dyDescent="0.25">
      <c r="A145" s="37" t="s">
        <v>45</v>
      </c>
      <c r="B145" s="115" t="s">
        <v>210</v>
      </c>
      <c r="C145" s="115"/>
      <c r="D145" s="37" t="s">
        <v>8</v>
      </c>
      <c r="E145" s="31"/>
      <c r="F145" s="31"/>
      <c r="G145" s="26"/>
      <c r="H145" s="34" t="e">
        <f t="shared" si="7"/>
        <v>#DIV/0!</v>
      </c>
      <c r="I145" s="63"/>
    </row>
    <row r="146" spans="1:9" ht="24" customHeight="1" x14ac:dyDescent="0.25">
      <c r="A146" s="37" t="s">
        <v>46</v>
      </c>
      <c r="B146" s="115" t="s">
        <v>211</v>
      </c>
      <c r="C146" s="115"/>
      <c r="D146" s="37" t="s">
        <v>8</v>
      </c>
      <c r="E146" s="31"/>
      <c r="F146" s="31"/>
      <c r="G146" s="26"/>
      <c r="H146" s="34" t="e">
        <f t="shared" si="7"/>
        <v>#DIV/0!</v>
      </c>
      <c r="I146" s="63"/>
    </row>
    <row r="147" spans="1:9" ht="31.5" customHeight="1" x14ac:dyDescent="0.25">
      <c r="A147" s="37" t="s">
        <v>47</v>
      </c>
      <c r="B147" s="115" t="s">
        <v>212</v>
      </c>
      <c r="C147" s="190"/>
      <c r="D147" s="37" t="s">
        <v>8</v>
      </c>
      <c r="E147" s="31"/>
      <c r="F147" s="31"/>
      <c r="G147" s="26"/>
      <c r="H147" s="34" t="e">
        <f t="shared" si="7"/>
        <v>#DIV/0!</v>
      </c>
    </row>
    <row r="148" spans="1:9" ht="32.25" customHeight="1" x14ac:dyDescent="0.25">
      <c r="A148" s="37" t="s">
        <v>216</v>
      </c>
      <c r="B148" s="189" t="s">
        <v>213</v>
      </c>
      <c r="C148" s="202"/>
      <c r="D148" s="37" t="s">
        <v>8</v>
      </c>
      <c r="E148" s="64"/>
      <c r="F148" s="64"/>
      <c r="G148" s="44"/>
      <c r="H148" s="34" t="e">
        <f t="shared" si="7"/>
        <v>#DIV/0!</v>
      </c>
    </row>
    <row r="149" spans="1:9" ht="32.25" customHeight="1" x14ac:dyDescent="0.25">
      <c r="A149" s="37" t="s">
        <v>217</v>
      </c>
      <c r="B149" s="115" t="s">
        <v>214</v>
      </c>
      <c r="C149" s="115"/>
      <c r="D149" s="37" t="s">
        <v>8</v>
      </c>
      <c r="E149" s="31"/>
      <c r="F149" s="31"/>
      <c r="G149" s="26"/>
      <c r="H149" s="34" t="e">
        <f t="shared" si="7"/>
        <v>#DIV/0!</v>
      </c>
    </row>
    <row r="150" spans="1:9" ht="62.25" customHeight="1" x14ac:dyDescent="0.25">
      <c r="A150" s="30">
        <v>4</v>
      </c>
      <c r="B150" s="115" t="s">
        <v>404</v>
      </c>
      <c r="C150" s="115"/>
      <c r="D150" s="30" t="s">
        <v>8</v>
      </c>
      <c r="E150" s="31"/>
      <c r="F150" s="31"/>
      <c r="G150" s="45" t="s">
        <v>215</v>
      </c>
      <c r="H150" s="34" t="e">
        <f>IF(OR(E150&gt;$E$140,F150&gt;$F$140),"Số liệu này không được vượt quá tổng số cán bộ chuyên trách CNTT", IF((F150-E150)/E150&gt;20%,"Số liệu đột biến giữa hai năm, đề nghị giải thích",""))</f>
        <v>#DIV/0!</v>
      </c>
    </row>
    <row r="151" spans="1:9" ht="74.25" customHeight="1" x14ac:dyDescent="0.25">
      <c r="A151" s="30">
        <v>5</v>
      </c>
      <c r="B151" s="115" t="s">
        <v>411</v>
      </c>
      <c r="C151" s="115"/>
      <c r="D151" s="30" t="s">
        <v>20</v>
      </c>
      <c r="E151" s="31"/>
      <c r="F151" s="31"/>
      <c r="G151" s="26"/>
      <c r="H151" s="32" t="str">
        <f>IF(OR(E151="",F151=""),"Đề nghị nhập số liệu","")</f>
        <v>Đề nghị nhập số liệu</v>
      </c>
    </row>
    <row r="152" spans="1:9" ht="15" x14ac:dyDescent="0.25">
      <c r="A152" s="27"/>
      <c r="B152" s="117"/>
      <c r="C152" s="117"/>
      <c r="D152" s="29"/>
      <c r="E152" s="28"/>
      <c r="F152" s="28"/>
      <c r="G152" s="28"/>
    </row>
    <row r="153" spans="1:9" ht="15" x14ac:dyDescent="0.25">
      <c r="A153" s="61" t="s">
        <v>24</v>
      </c>
      <c r="B153" s="159" t="s">
        <v>26</v>
      </c>
      <c r="C153" s="159"/>
      <c r="D153" s="29"/>
      <c r="E153" s="28"/>
      <c r="F153" s="28"/>
      <c r="G153" s="28"/>
    </row>
    <row r="154" spans="1:9" ht="15" x14ac:dyDescent="0.25">
      <c r="A154" s="27"/>
      <c r="B154" s="201"/>
      <c r="C154" s="201"/>
      <c r="D154" s="29"/>
      <c r="E154" s="28"/>
      <c r="F154" s="28"/>
      <c r="G154" s="28"/>
    </row>
    <row r="155" spans="1:9" ht="20.25" customHeight="1" x14ac:dyDescent="0.25">
      <c r="A155" s="30" t="s">
        <v>31</v>
      </c>
      <c r="B155" s="112" t="s">
        <v>226</v>
      </c>
      <c r="C155" s="113"/>
      <c r="D155" s="113"/>
      <c r="E155" s="113"/>
      <c r="F155" s="113"/>
      <c r="G155" s="114"/>
    </row>
    <row r="156" spans="1:9" ht="19.5" customHeight="1" x14ac:dyDescent="0.25">
      <c r="A156" s="30">
        <v>1</v>
      </c>
      <c r="B156" s="112" t="s">
        <v>223</v>
      </c>
      <c r="C156" s="113"/>
      <c r="D156" s="113"/>
      <c r="E156" s="113"/>
      <c r="F156" s="113"/>
      <c r="G156" s="114"/>
    </row>
    <row r="157" spans="1:9" ht="21" customHeight="1" x14ac:dyDescent="0.25">
      <c r="A157" s="48" t="s">
        <v>11</v>
      </c>
      <c r="B157" s="109" t="s">
        <v>224</v>
      </c>
      <c r="C157" s="110"/>
      <c r="D157" s="110"/>
      <c r="E157" s="110"/>
      <c r="F157" s="110"/>
      <c r="G157" s="111"/>
      <c r="H157" s="32"/>
    </row>
    <row r="158" spans="1:9" ht="28.5" customHeight="1" x14ac:dyDescent="0.25">
      <c r="A158" s="37" t="s">
        <v>27</v>
      </c>
      <c r="B158" s="115" t="s">
        <v>225</v>
      </c>
      <c r="C158" s="115"/>
      <c r="D158" s="155"/>
      <c r="E158" s="156"/>
      <c r="F158" s="156"/>
      <c r="G158" s="157"/>
      <c r="H158" s="32" t="str">
        <f>IF(D158="","Đề nghị nhập số liệu","")</f>
        <v>Đề nghị nhập số liệu</v>
      </c>
    </row>
    <row r="159" spans="1:9" ht="28.5" customHeight="1" x14ac:dyDescent="0.25">
      <c r="A159" s="37" t="s">
        <v>27</v>
      </c>
      <c r="B159" s="115" t="s">
        <v>230</v>
      </c>
      <c r="C159" s="115"/>
      <c r="D159" s="155"/>
      <c r="E159" s="156"/>
      <c r="F159" s="156"/>
      <c r="G159" s="157"/>
      <c r="H159" s="32" t="str">
        <f t="shared" ref="H159:H161" si="8">IF(D159="","Đề nghị nhập số liệu","")</f>
        <v>Đề nghị nhập số liệu</v>
      </c>
    </row>
    <row r="160" spans="1:9" ht="28.5" customHeight="1" x14ac:dyDescent="0.25">
      <c r="A160" s="37" t="s">
        <v>27</v>
      </c>
      <c r="B160" s="115" t="s">
        <v>405</v>
      </c>
      <c r="C160" s="115"/>
      <c r="D160" s="155"/>
      <c r="E160" s="156"/>
      <c r="F160" s="156"/>
      <c r="G160" s="157"/>
      <c r="H160" s="32" t="str">
        <f t="shared" si="8"/>
        <v>Đề nghị nhập số liệu</v>
      </c>
    </row>
    <row r="161" spans="1:8" ht="28.5" customHeight="1" x14ac:dyDescent="0.25">
      <c r="A161" s="37" t="s">
        <v>27</v>
      </c>
      <c r="B161" s="115" t="s">
        <v>228</v>
      </c>
      <c r="C161" s="115"/>
      <c r="D161" s="155"/>
      <c r="E161" s="156"/>
      <c r="F161" s="156"/>
      <c r="G161" s="157"/>
      <c r="H161" s="32" t="str">
        <f t="shared" si="8"/>
        <v>Đề nghị nhập số liệu</v>
      </c>
    </row>
    <row r="162" spans="1:8" ht="21" customHeight="1" x14ac:dyDescent="0.25">
      <c r="A162" s="48" t="s">
        <v>12</v>
      </c>
      <c r="B162" s="109" t="s">
        <v>241</v>
      </c>
      <c r="C162" s="110"/>
      <c r="D162" s="110"/>
      <c r="E162" s="110"/>
      <c r="F162" s="110"/>
      <c r="G162" s="111"/>
      <c r="H162" s="32"/>
    </row>
    <row r="163" spans="1:8" ht="28.5" customHeight="1" x14ac:dyDescent="0.25">
      <c r="A163" s="37" t="s">
        <v>27</v>
      </c>
      <c r="B163" s="115" t="s">
        <v>231</v>
      </c>
      <c r="C163" s="115"/>
      <c r="D163" s="46" t="s">
        <v>107</v>
      </c>
      <c r="E163" s="122"/>
      <c r="F163" s="123"/>
      <c r="G163" s="124"/>
      <c r="H163" s="32"/>
    </row>
    <row r="164" spans="1:8" ht="28.5" customHeight="1" x14ac:dyDescent="0.25">
      <c r="A164" s="37" t="s">
        <v>27</v>
      </c>
      <c r="B164" s="115" t="s">
        <v>227</v>
      </c>
      <c r="C164" s="115"/>
      <c r="D164" s="46" t="s">
        <v>107</v>
      </c>
      <c r="E164" s="125"/>
      <c r="F164" s="126"/>
      <c r="G164" s="127"/>
      <c r="H164" s="32"/>
    </row>
    <row r="165" spans="1:8" ht="28.5" customHeight="1" x14ac:dyDescent="0.25">
      <c r="A165" s="37" t="s">
        <v>27</v>
      </c>
      <c r="B165" s="115" t="s">
        <v>232</v>
      </c>
      <c r="C165" s="115"/>
      <c r="D165" s="46" t="s">
        <v>107</v>
      </c>
      <c r="E165" s="125"/>
      <c r="F165" s="126"/>
      <c r="G165" s="127"/>
      <c r="H165" s="32"/>
    </row>
    <row r="166" spans="1:8" ht="28.5" customHeight="1" x14ac:dyDescent="0.25">
      <c r="A166" s="37" t="s">
        <v>27</v>
      </c>
      <c r="B166" s="115" t="s">
        <v>233</v>
      </c>
      <c r="C166" s="115"/>
      <c r="D166" s="46" t="s">
        <v>107</v>
      </c>
      <c r="E166" s="125"/>
      <c r="F166" s="126"/>
      <c r="G166" s="127"/>
      <c r="H166" s="32"/>
    </row>
    <row r="167" spans="1:8" ht="28.5" customHeight="1" x14ac:dyDescent="0.25">
      <c r="A167" s="37" t="s">
        <v>27</v>
      </c>
      <c r="B167" s="115" t="s">
        <v>234</v>
      </c>
      <c r="C167" s="115"/>
      <c r="D167" s="46" t="s">
        <v>107</v>
      </c>
      <c r="E167" s="125"/>
      <c r="F167" s="126"/>
      <c r="G167" s="127"/>
      <c r="H167" s="32"/>
    </row>
    <row r="168" spans="1:8" ht="28.5" customHeight="1" x14ac:dyDescent="0.25">
      <c r="A168" s="37" t="s">
        <v>27</v>
      </c>
      <c r="B168" s="115" t="s">
        <v>235</v>
      </c>
      <c r="C168" s="115"/>
      <c r="D168" s="46" t="s">
        <v>107</v>
      </c>
      <c r="E168" s="125"/>
      <c r="F168" s="126"/>
      <c r="G168" s="127"/>
      <c r="H168" s="32"/>
    </row>
    <row r="169" spans="1:8" ht="28.5" customHeight="1" x14ac:dyDescent="0.25">
      <c r="A169" s="37" t="s">
        <v>27</v>
      </c>
      <c r="B169" s="115" t="s">
        <v>236</v>
      </c>
      <c r="C169" s="115"/>
      <c r="D169" s="46" t="s">
        <v>107</v>
      </c>
      <c r="E169" s="125"/>
      <c r="F169" s="126"/>
      <c r="G169" s="127"/>
      <c r="H169" s="32"/>
    </row>
    <row r="170" spans="1:8" ht="28.5" customHeight="1" x14ac:dyDescent="0.25">
      <c r="A170" s="37" t="s">
        <v>27</v>
      </c>
      <c r="B170" s="115" t="s">
        <v>237</v>
      </c>
      <c r="C170" s="115"/>
      <c r="D170" s="46" t="s">
        <v>107</v>
      </c>
      <c r="E170" s="125"/>
      <c r="F170" s="126"/>
      <c r="G170" s="127"/>
      <c r="H170" s="32"/>
    </row>
    <row r="171" spans="1:8" ht="28.5" customHeight="1" x14ac:dyDescent="0.25">
      <c r="A171" s="37" t="s">
        <v>27</v>
      </c>
      <c r="B171" s="115" t="s">
        <v>238</v>
      </c>
      <c r="C171" s="115"/>
      <c r="D171" s="46" t="s">
        <v>107</v>
      </c>
      <c r="E171" s="125"/>
      <c r="F171" s="126"/>
      <c r="G171" s="127"/>
      <c r="H171" s="32"/>
    </row>
    <row r="172" spans="1:8" ht="28.5" customHeight="1" x14ac:dyDescent="0.25">
      <c r="A172" s="37" t="s">
        <v>27</v>
      </c>
      <c r="B172" s="115" t="s">
        <v>239</v>
      </c>
      <c r="C172" s="115"/>
      <c r="D172" s="46" t="s">
        <v>107</v>
      </c>
      <c r="E172" s="128"/>
      <c r="F172" s="129"/>
      <c r="G172" s="130"/>
      <c r="H172" s="32"/>
    </row>
    <row r="173" spans="1:8" ht="21" customHeight="1" x14ac:dyDescent="0.25">
      <c r="A173" s="48" t="s">
        <v>12</v>
      </c>
      <c r="B173" s="109" t="s">
        <v>240</v>
      </c>
      <c r="C173" s="110"/>
      <c r="D173" s="110"/>
      <c r="E173" s="110"/>
      <c r="F173" s="110"/>
      <c r="G173" s="111"/>
      <c r="H173" s="32"/>
    </row>
    <row r="174" spans="1:8" ht="28.5" customHeight="1" x14ac:dyDescent="0.25">
      <c r="A174" s="37" t="s">
        <v>27</v>
      </c>
      <c r="B174" s="115" t="s">
        <v>242</v>
      </c>
      <c r="C174" s="115"/>
      <c r="D174" s="46" t="s">
        <v>107</v>
      </c>
      <c r="E174" s="122"/>
      <c r="F174" s="123"/>
      <c r="G174" s="124"/>
      <c r="H174" s="32"/>
    </row>
    <row r="175" spans="1:8" ht="28.5" customHeight="1" x14ac:dyDescent="0.25">
      <c r="A175" s="37" t="s">
        <v>27</v>
      </c>
      <c r="B175" s="115" t="s">
        <v>243</v>
      </c>
      <c r="C175" s="115"/>
      <c r="D175" s="46" t="s">
        <v>107</v>
      </c>
      <c r="E175" s="125"/>
      <c r="F175" s="126"/>
      <c r="G175" s="127"/>
      <c r="H175" s="32"/>
    </row>
    <row r="176" spans="1:8" ht="28.5" customHeight="1" x14ac:dyDescent="0.25">
      <c r="A176" s="37" t="s">
        <v>27</v>
      </c>
      <c r="B176" s="115" t="s">
        <v>244</v>
      </c>
      <c r="C176" s="115"/>
      <c r="D176" s="46" t="s">
        <v>107</v>
      </c>
      <c r="E176" s="125"/>
      <c r="F176" s="126"/>
      <c r="G176" s="127"/>
      <c r="H176" s="32"/>
    </row>
    <row r="177" spans="1:8" ht="28.5" customHeight="1" x14ac:dyDescent="0.25">
      <c r="A177" s="37" t="s">
        <v>27</v>
      </c>
      <c r="B177" s="115" t="s">
        <v>245</v>
      </c>
      <c r="C177" s="115"/>
      <c r="D177" s="46" t="s">
        <v>107</v>
      </c>
      <c r="E177" s="125"/>
      <c r="F177" s="126"/>
      <c r="G177" s="127"/>
      <c r="H177" s="32"/>
    </row>
    <row r="178" spans="1:8" ht="28.5" customHeight="1" x14ac:dyDescent="0.25">
      <c r="A178" s="37" t="s">
        <v>27</v>
      </c>
      <c r="B178" s="115" t="s">
        <v>246</v>
      </c>
      <c r="C178" s="115"/>
      <c r="D178" s="46" t="s">
        <v>107</v>
      </c>
      <c r="E178" s="125"/>
      <c r="F178" s="126"/>
      <c r="G178" s="127"/>
      <c r="H178" s="32"/>
    </row>
    <row r="179" spans="1:8" ht="28.5" customHeight="1" x14ac:dyDescent="0.25">
      <c r="A179" s="37" t="s">
        <v>27</v>
      </c>
      <c r="B179" s="115" t="s">
        <v>247</v>
      </c>
      <c r="C179" s="115"/>
      <c r="D179" s="46" t="s">
        <v>107</v>
      </c>
      <c r="E179" s="125"/>
      <c r="F179" s="126"/>
      <c r="G179" s="127"/>
      <c r="H179" s="32"/>
    </row>
    <row r="180" spans="1:8" ht="28.5" customHeight="1" x14ac:dyDescent="0.25">
      <c r="A180" s="37" t="s">
        <v>27</v>
      </c>
      <c r="B180" s="115" t="s">
        <v>54</v>
      </c>
      <c r="C180" s="115"/>
      <c r="D180" s="46" t="s">
        <v>107</v>
      </c>
      <c r="E180" s="128"/>
      <c r="F180" s="129"/>
      <c r="G180" s="130"/>
      <c r="H180" s="32"/>
    </row>
    <row r="181" spans="1:8" s="66" customFormat="1" ht="34.5" customHeight="1" x14ac:dyDescent="0.25">
      <c r="A181" s="48" t="s">
        <v>13</v>
      </c>
      <c r="B181" s="109" t="s">
        <v>251</v>
      </c>
      <c r="C181" s="110"/>
      <c r="D181" s="110"/>
      <c r="E181" s="110"/>
      <c r="F181" s="110"/>
      <c r="G181" s="111"/>
      <c r="H181" s="65"/>
    </row>
    <row r="182" spans="1:8" ht="28.5" customHeight="1" x14ac:dyDescent="0.25">
      <c r="A182" s="37" t="s">
        <v>27</v>
      </c>
      <c r="B182" s="115" t="s">
        <v>248</v>
      </c>
      <c r="C182" s="115"/>
      <c r="D182" s="46" t="s">
        <v>107</v>
      </c>
      <c r="E182" s="122"/>
      <c r="F182" s="123"/>
      <c r="G182" s="124"/>
      <c r="H182" s="32"/>
    </row>
    <row r="183" spans="1:8" ht="28.5" customHeight="1" x14ac:dyDescent="0.25">
      <c r="A183" s="37" t="s">
        <v>27</v>
      </c>
      <c r="B183" s="115" t="s">
        <v>249</v>
      </c>
      <c r="C183" s="115"/>
      <c r="D183" s="46" t="s">
        <v>107</v>
      </c>
      <c r="E183" s="125"/>
      <c r="F183" s="126"/>
      <c r="G183" s="127"/>
      <c r="H183" s="32"/>
    </row>
    <row r="184" spans="1:8" ht="28.5" customHeight="1" x14ac:dyDescent="0.25">
      <c r="A184" s="37" t="s">
        <v>27</v>
      </c>
      <c r="B184" s="115" t="s">
        <v>250</v>
      </c>
      <c r="C184" s="115"/>
      <c r="D184" s="46" t="s">
        <v>107</v>
      </c>
      <c r="E184" s="125"/>
      <c r="F184" s="126"/>
      <c r="G184" s="127"/>
      <c r="H184" s="32"/>
    </row>
    <row r="185" spans="1:8" ht="28.5" customHeight="1" x14ac:dyDescent="0.25">
      <c r="A185" s="37" t="s">
        <v>27</v>
      </c>
      <c r="B185" s="115" t="s">
        <v>252</v>
      </c>
      <c r="C185" s="115"/>
      <c r="D185" s="46" t="s">
        <v>107</v>
      </c>
      <c r="E185" s="125"/>
      <c r="F185" s="126"/>
      <c r="G185" s="127"/>
      <c r="H185" s="32"/>
    </row>
    <row r="186" spans="1:8" ht="28.5" customHeight="1" x14ac:dyDescent="0.25">
      <c r="A186" s="37" t="s">
        <v>27</v>
      </c>
      <c r="B186" s="115" t="s">
        <v>253</v>
      </c>
      <c r="C186" s="115"/>
      <c r="D186" s="46" t="s">
        <v>107</v>
      </c>
      <c r="E186" s="125"/>
      <c r="F186" s="126"/>
      <c r="G186" s="127"/>
      <c r="H186" s="32"/>
    </row>
    <row r="187" spans="1:8" ht="31.5" customHeight="1" x14ac:dyDescent="0.25">
      <c r="A187" s="48" t="s">
        <v>254</v>
      </c>
      <c r="B187" s="109" t="s">
        <v>379</v>
      </c>
      <c r="C187" s="110"/>
      <c r="D187" s="110"/>
      <c r="E187" s="110"/>
      <c r="F187" s="110"/>
      <c r="G187" s="111"/>
      <c r="H187" s="34"/>
    </row>
    <row r="188" spans="1:8" ht="28.5" customHeight="1" x14ac:dyDescent="0.25">
      <c r="A188" s="37" t="s">
        <v>27</v>
      </c>
      <c r="B188" s="115" t="s">
        <v>255</v>
      </c>
      <c r="C188" s="115"/>
      <c r="D188" s="46" t="s">
        <v>107</v>
      </c>
      <c r="E188" s="100"/>
      <c r="F188" s="101"/>
      <c r="G188" s="102"/>
      <c r="H188" s="32"/>
    </row>
    <row r="189" spans="1:8" ht="28.5" customHeight="1" x14ac:dyDescent="0.25">
      <c r="A189" s="37" t="s">
        <v>27</v>
      </c>
      <c r="B189" s="115" t="s">
        <v>256</v>
      </c>
      <c r="C189" s="115"/>
      <c r="D189" s="46" t="s">
        <v>107</v>
      </c>
      <c r="E189" s="103"/>
      <c r="F189" s="104"/>
      <c r="G189" s="105"/>
      <c r="H189" s="32"/>
    </row>
    <row r="190" spans="1:8" ht="28.5" customHeight="1" x14ac:dyDescent="0.25">
      <c r="A190" s="37" t="s">
        <v>27</v>
      </c>
      <c r="B190" s="115" t="s">
        <v>257</v>
      </c>
      <c r="C190" s="115"/>
      <c r="D190" s="46" t="s">
        <v>107</v>
      </c>
      <c r="E190" s="106"/>
      <c r="F190" s="107"/>
      <c r="G190" s="108"/>
      <c r="H190" s="32"/>
    </row>
    <row r="191" spans="1:8" s="66" customFormat="1" ht="25.5" customHeight="1" x14ac:dyDescent="0.25">
      <c r="A191" s="48" t="s">
        <v>258</v>
      </c>
      <c r="B191" s="109" t="s">
        <v>380</v>
      </c>
      <c r="C191" s="110"/>
      <c r="D191" s="110"/>
      <c r="E191" s="110"/>
      <c r="F191" s="110"/>
      <c r="G191" s="111"/>
      <c r="H191" s="65"/>
    </row>
    <row r="192" spans="1:8" ht="28.5" customHeight="1" x14ac:dyDescent="0.25">
      <c r="A192" s="37" t="s">
        <v>27</v>
      </c>
      <c r="B192" s="115" t="s">
        <v>259</v>
      </c>
      <c r="C192" s="115"/>
      <c r="D192" s="46" t="s">
        <v>107</v>
      </c>
      <c r="E192" s="67"/>
      <c r="F192" s="68"/>
      <c r="G192" s="69"/>
      <c r="H192" s="32"/>
    </row>
    <row r="193" spans="1:8" ht="28.5" customHeight="1" x14ac:dyDescent="0.25">
      <c r="A193" s="37" t="s">
        <v>27</v>
      </c>
      <c r="B193" s="115" t="s">
        <v>260</v>
      </c>
      <c r="C193" s="115"/>
      <c r="D193" s="46" t="s">
        <v>107</v>
      </c>
      <c r="E193" s="67"/>
      <c r="F193" s="68"/>
      <c r="G193" s="69"/>
      <c r="H193" s="32"/>
    </row>
    <row r="194" spans="1:8" ht="28.5" customHeight="1" x14ac:dyDescent="0.25">
      <c r="A194" s="37" t="s">
        <v>27</v>
      </c>
      <c r="B194" s="115" t="s">
        <v>261</v>
      </c>
      <c r="C194" s="115"/>
      <c r="D194" s="46" t="s">
        <v>107</v>
      </c>
      <c r="E194" s="67"/>
      <c r="F194" s="68"/>
      <c r="G194" s="69"/>
      <c r="H194" s="32"/>
    </row>
    <row r="195" spans="1:8" ht="19.5" customHeight="1" x14ac:dyDescent="0.25">
      <c r="A195" s="30">
        <v>2</v>
      </c>
      <c r="B195" s="112" t="s">
        <v>262</v>
      </c>
      <c r="C195" s="113"/>
      <c r="D195" s="113"/>
      <c r="E195" s="113"/>
      <c r="F195" s="113"/>
      <c r="G195" s="114"/>
    </row>
    <row r="196" spans="1:8" ht="63" customHeight="1" x14ac:dyDescent="0.25">
      <c r="A196" s="89" t="s">
        <v>29</v>
      </c>
      <c r="B196" s="150" t="s">
        <v>282</v>
      </c>
      <c r="C196" s="151"/>
      <c r="D196" s="89" t="s">
        <v>295</v>
      </c>
      <c r="E196" s="91" t="s">
        <v>283</v>
      </c>
      <c r="F196" s="91" t="s">
        <v>284</v>
      </c>
      <c r="G196" s="89" t="s">
        <v>30</v>
      </c>
    </row>
    <row r="197" spans="1:8" ht="18.75" customHeight="1" x14ac:dyDescent="0.25">
      <c r="A197" s="48" t="s">
        <v>14</v>
      </c>
      <c r="B197" s="154" t="s">
        <v>263</v>
      </c>
      <c r="C197" s="154"/>
      <c r="D197" s="46" t="s">
        <v>107</v>
      </c>
      <c r="E197" s="70"/>
      <c r="F197" s="71"/>
      <c r="G197" s="70"/>
      <c r="H197" s="32"/>
    </row>
    <row r="198" spans="1:8" ht="18.75" customHeight="1" x14ac:dyDescent="0.25">
      <c r="A198" s="48"/>
      <c r="B198" s="152" t="s">
        <v>285</v>
      </c>
      <c r="C198" s="153"/>
      <c r="D198" s="46"/>
      <c r="E198" s="100"/>
      <c r="F198" s="101"/>
      <c r="G198" s="102"/>
      <c r="H198" s="32"/>
    </row>
    <row r="199" spans="1:8" ht="18.75" customHeight="1" x14ac:dyDescent="0.25">
      <c r="A199" s="37" t="s">
        <v>27</v>
      </c>
      <c r="B199" s="97" t="s">
        <v>286</v>
      </c>
      <c r="C199" s="98"/>
      <c r="D199" s="46" t="s">
        <v>107</v>
      </c>
      <c r="E199" s="103"/>
      <c r="F199" s="104"/>
      <c r="G199" s="105"/>
      <c r="H199" s="32"/>
    </row>
    <row r="200" spans="1:8" ht="18.75" customHeight="1" x14ac:dyDescent="0.25">
      <c r="A200" s="37" t="s">
        <v>27</v>
      </c>
      <c r="B200" s="97" t="s">
        <v>287</v>
      </c>
      <c r="C200" s="98"/>
      <c r="D200" s="46" t="s">
        <v>107</v>
      </c>
      <c r="E200" s="103"/>
      <c r="F200" s="104"/>
      <c r="G200" s="105"/>
      <c r="H200" s="32"/>
    </row>
    <row r="201" spans="1:8" ht="18.75" customHeight="1" x14ac:dyDescent="0.25">
      <c r="A201" s="37" t="s">
        <v>27</v>
      </c>
      <c r="B201" s="97" t="s">
        <v>288</v>
      </c>
      <c r="C201" s="98"/>
      <c r="D201" s="46" t="s">
        <v>107</v>
      </c>
      <c r="E201" s="103"/>
      <c r="F201" s="104"/>
      <c r="G201" s="105"/>
      <c r="H201" s="32"/>
    </row>
    <row r="202" spans="1:8" ht="18.75" customHeight="1" x14ac:dyDescent="0.25">
      <c r="A202" s="37" t="s">
        <v>27</v>
      </c>
      <c r="B202" s="97" t="s">
        <v>289</v>
      </c>
      <c r="C202" s="98"/>
      <c r="D202" s="46" t="s">
        <v>107</v>
      </c>
      <c r="E202" s="103"/>
      <c r="F202" s="104"/>
      <c r="G202" s="105"/>
      <c r="H202" s="32"/>
    </row>
    <row r="203" spans="1:8" ht="18.75" customHeight="1" x14ac:dyDescent="0.25">
      <c r="A203" s="37" t="s">
        <v>27</v>
      </c>
      <c r="B203" s="97" t="s">
        <v>290</v>
      </c>
      <c r="C203" s="98"/>
      <c r="D203" s="46" t="s">
        <v>107</v>
      </c>
      <c r="E203" s="103"/>
      <c r="F203" s="104"/>
      <c r="G203" s="105"/>
      <c r="H203" s="32"/>
    </row>
    <row r="204" spans="1:8" ht="18.75" customHeight="1" x14ac:dyDescent="0.25">
      <c r="A204" s="37" t="s">
        <v>27</v>
      </c>
      <c r="B204" s="97" t="s">
        <v>291</v>
      </c>
      <c r="C204" s="98"/>
      <c r="D204" s="46" t="s">
        <v>107</v>
      </c>
      <c r="E204" s="106"/>
      <c r="F204" s="107"/>
      <c r="G204" s="108"/>
      <c r="H204" s="32"/>
    </row>
    <row r="205" spans="1:8" ht="18.75" customHeight="1" x14ac:dyDescent="0.25">
      <c r="A205" s="48" t="s">
        <v>15</v>
      </c>
      <c r="B205" s="154" t="s">
        <v>273</v>
      </c>
      <c r="C205" s="154"/>
      <c r="D205" s="46" t="s">
        <v>107</v>
      </c>
      <c r="E205" s="31"/>
      <c r="F205" s="71"/>
      <c r="G205" s="26"/>
      <c r="H205" s="34"/>
    </row>
    <row r="206" spans="1:8" ht="28.5" customHeight="1" x14ac:dyDescent="0.25">
      <c r="A206" s="48" t="s">
        <v>264</v>
      </c>
      <c r="B206" s="154" t="s">
        <v>274</v>
      </c>
      <c r="C206" s="154"/>
      <c r="D206" s="46" t="s">
        <v>107</v>
      </c>
      <c r="E206" s="31"/>
      <c r="F206" s="71"/>
      <c r="G206" s="26"/>
      <c r="H206" s="34"/>
    </row>
    <row r="207" spans="1:8" ht="28.5" customHeight="1" x14ac:dyDescent="0.25">
      <c r="A207" s="48" t="s">
        <v>265</v>
      </c>
      <c r="B207" s="154" t="s">
        <v>275</v>
      </c>
      <c r="C207" s="154"/>
      <c r="D207" s="46" t="s">
        <v>107</v>
      </c>
      <c r="E207" s="31"/>
      <c r="F207" s="71"/>
      <c r="G207" s="26"/>
      <c r="H207" s="34"/>
    </row>
    <row r="208" spans="1:8" ht="28.5" customHeight="1" x14ac:dyDescent="0.25">
      <c r="A208" s="48" t="s">
        <v>266</v>
      </c>
      <c r="B208" s="154" t="s">
        <v>276</v>
      </c>
      <c r="C208" s="154"/>
      <c r="D208" s="46" t="s">
        <v>107</v>
      </c>
      <c r="E208" s="31"/>
      <c r="F208" s="71"/>
      <c r="G208" s="26"/>
      <c r="H208" s="34"/>
    </row>
    <row r="209" spans="1:8" ht="28.5" customHeight="1" x14ac:dyDescent="0.25">
      <c r="A209" s="48" t="s">
        <v>267</v>
      </c>
      <c r="B209" s="154" t="s">
        <v>277</v>
      </c>
      <c r="C209" s="154"/>
      <c r="D209" s="46" t="s">
        <v>107</v>
      </c>
      <c r="E209" s="31"/>
      <c r="F209" s="71"/>
      <c r="G209" s="26"/>
      <c r="H209" s="34"/>
    </row>
    <row r="210" spans="1:8" ht="24" customHeight="1" x14ac:dyDescent="0.25">
      <c r="A210" s="48" t="s">
        <v>268</v>
      </c>
      <c r="B210" s="154" t="s">
        <v>279</v>
      </c>
      <c r="C210" s="154"/>
      <c r="D210" s="46" t="s">
        <v>107</v>
      </c>
      <c r="E210" s="31"/>
      <c r="F210" s="71"/>
      <c r="G210" s="26"/>
      <c r="H210" s="34"/>
    </row>
    <row r="211" spans="1:8" ht="28.5" customHeight="1" x14ac:dyDescent="0.25">
      <c r="A211" s="37" t="s">
        <v>27</v>
      </c>
      <c r="B211" s="97" t="s">
        <v>294</v>
      </c>
      <c r="C211" s="98"/>
      <c r="D211" s="46" t="s">
        <v>107</v>
      </c>
      <c r="E211" s="144"/>
      <c r="F211" s="145"/>
      <c r="G211" s="146"/>
      <c r="H211" s="34"/>
    </row>
    <row r="212" spans="1:8" ht="28.5" customHeight="1" x14ac:dyDescent="0.25">
      <c r="A212" s="37" t="s">
        <v>27</v>
      </c>
      <c r="B212" s="97" t="s">
        <v>292</v>
      </c>
      <c r="C212" s="98"/>
      <c r="D212" s="46" t="s">
        <v>107</v>
      </c>
      <c r="E212" s="147"/>
      <c r="F212" s="148"/>
      <c r="G212" s="149"/>
      <c r="H212" s="34"/>
    </row>
    <row r="213" spans="1:8" ht="24" customHeight="1" x14ac:dyDescent="0.25">
      <c r="A213" s="37" t="s">
        <v>27</v>
      </c>
      <c r="B213" s="97" t="s">
        <v>293</v>
      </c>
      <c r="C213" s="98"/>
      <c r="D213" s="99"/>
      <c r="E213" s="214"/>
      <c r="F213" s="215"/>
      <c r="G213" s="216"/>
      <c r="H213" s="34"/>
    </row>
    <row r="214" spans="1:8" ht="23.25" customHeight="1" x14ac:dyDescent="0.25">
      <c r="A214" s="37" t="s">
        <v>27</v>
      </c>
      <c r="B214" s="97" t="s">
        <v>296</v>
      </c>
      <c r="C214" s="98"/>
      <c r="D214" s="98"/>
      <c r="E214" s="98"/>
      <c r="F214" s="98"/>
      <c r="G214" s="99"/>
      <c r="H214" s="34"/>
    </row>
    <row r="215" spans="1:8" ht="23.25" customHeight="1" x14ac:dyDescent="0.25">
      <c r="A215" s="37" t="s">
        <v>297</v>
      </c>
      <c r="B215" s="109"/>
      <c r="C215" s="110"/>
      <c r="D215" s="110"/>
      <c r="E215" s="110"/>
      <c r="F215" s="110"/>
      <c r="G215" s="111"/>
      <c r="H215" s="34"/>
    </row>
    <row r="216" spans="1:8" ht="23.25" customHeight="1" x14ac:dyDescent="0.25">
      <c r="A216" s="37" t="s">
        <v>297</v>
      </c>
      <c r="B216" s="109"/>
      <c r="C216" s="110"/>
      <c r="D216" s="110"/>
      <c r="E216" s="110"/>
      <c r="F216" s="110"/>
      <c r="G216" s="111"/>
      <c r="H216" s="34"/>
    </row>
    <row r="217" spans="1:8" ht="23.25" customHeight="1" x14ac:dyDescent="0.25">
      <c r="A217" s="48" t="s">
        <v>269</v>
      </c>
      <c r="B217" s="154" t="s">
        <v>278</v>
      </c>
      <c r="C217" s="154"/>
      <c r="D217" s="46" t="s">
        <v>107</v>
      </c>
      <c r="E217" s="31"/>
      <c r="F217" s="71"/>
      <c r="G217" s="26"/>
      <c r="H217" s="34"/>
    </row>
    <row r="218" spans="1:8" ht="23.25" customHeight="1" x14ac:dyDescent="0.25">
      <c r="A218" s="37" t="s">
        <v>27</v>
      </c>
      <c r="B218" s="97" t="s">
        <v>298</v>
      </c>
      <c r="C218" s="98"/>
      <c r="D218" s="98"/>
      <c r="E218" s="98"/>
      <c r="F218" s="98"/>
      <c r="G218" s="99"/>
      <c r="H218" s="34"/>
    </row>
    <row r="219" spans="1:8" ht="23.25" customHeight="1" x14ac:dyDescent="0.25">
      <c r="A219" s="37" t="s">
        <v>297</v>
      </c>
      <c r="B219" s="109"/>
      <c r="C219" s="110"/>
      <c r="D219" s="110"/>
      <c r="E219" s="110"/>
      <c r="F219" s="110"/>
      <c r="G219" s="111"/>
      <c r="H219" s="34"/>
    </row>
    <row r="220" spans="1:8" ht="23.25" customHeight="1" x14ac:dyDescent="0.25">
      <c r="A220" s="37" t="s">
        <v>297</v>
      </c>
      <c r="B220" s="109"/>
      <c r="C220" s="110"/>
      <c r="D220" s="110"/>
      <c r="E220" s="110"/>
      <c r="F220" s="110"/>
      <c r="G220" s="111"/>
      <c r="H220" s="34"/>
    </row>
    <row r="221" spans="1:8" ht="25.5" customHeight="1" x14ac:dyDescent="0.25">
      <c r="A221" s="48" t="s">
        <v>270</v>
      </c>
      <c r="B221" s="154" t="s">
        <v>280</v>
      </c>
      <c r="C221" s="154"/>
      <c r="D221" s="46" t="s">
        <v>107</v>
      </c>
      <c r="E221" s="31"/>
      <c r="F221" s="71"/>
      <c r="G221" s="26"/>
      <c r="H221" s="34"/>
    </row>
    <row r="222" spans="1:8" ht="25.5" customHeight="1" x14ac:dyDescent="0.25">
      <c r="A222" s="48" t="s">
        <v>271</v>
      </c>
      <c r="B222" s="154" t="s">
        <v>28</v>
      </c>
      <c r="C222" s="154"/>
      <c r="D222" s="46" t="s">
        <v>107</v>
      </c>
      <c r="E222" s="31"/>
      <c r="F222" s="71"/>
      <c r="G222" s="26"/>
      <c r="H222" s="34"/>
    </row>
    <row r="223" spans="1:8" ht="25.5" customHeight="1" x14ac:dyDescent="0.25">
      <c r="A223" s="48" t="s">
        <v>272</v>
      </c>
      <c r="B223" s="154" t="s">
        <v>281</v>
      </c>
      <c r="C223" s="154"/>
      <c r="D223" s="46" t="s">
        <v>107</v>
      </c>
      <c r="E223" s="31"/>
      <c r="F223" s="31"/>
      <c r="G223" s="26"/>
      <c r="H223" s="34"/>
    </row>
    <row r="224" spans="1:8" ht="23.25" customHeight="1" x14ac:dyDescent="0.25">
      <c r="A224" s="30">
        <v>3</v>
      </c>
      <c r="B224" s="112" t="s">
        <v>300</v>
      </c>
      <c r="C224" s="113"/>
      <c r="D224" s="113"/>
      <c r="E224" s="113"/>
      <c r="F224" s="113"/>
      <c r="G224" s="114"/>
      <c r="H224" s="34"/>
    </row>
    <row r="225" spans="1:8" ht="28.5" customHeight="1" x14ac:dyDescent="0.25">
      <c r="A225" s="37" t="s">
        <v>44</v>
      </c>
      <c r="B225" s="97" t="s">
        <v>299</v>
      </c>
      <c r="C225" s="98"/>
      <c r="D225" s="98"/>
      <c r="E225" s="98"/>
      <c r="F225" s="99"/>
      <c r="G225" s="46" t="s">
        <v>107</v>
      </c>
      <c r="H225" s="34"/>
    </row>
    <row r="226" spans="1:8" ht="28.5" customHeight="1" x14ac:dyDescent="0.25">
      <c r="A226" s="37" t="s">
        <v>45</v>
      </c>
      <c r="B226" s="97" t="s">
        <v>301</v>
      </c>
      <c r="C226" s="98"/>
      <c r="D226" s="98"/>
      <c r="E226" s="98"/>
      <c r="F226" s="99"/>
      <c r="G226" s="46" t="s">
        <v>107</v>
      </c>
      <c r="H226" s="34"/>
    </row>
    <row r="227" spans="1:8" ht="28.5" customHeight="1" x14ac:dyDescent="0.25">
      <c r="A227" s="37" t="s">
        <v>46</v>
      </c>
      <c r="B227" s="97" t="s">
        <v>302</v>
      </c>
      <c r="C227" s="98"/>
      <c r="D227" s="98"/>
      <c r="E227" s="98"/>
      <c r="F227" s="99"/>
      <c r="G227" s="46" t="s">
        <v>107</v>
      </c>
      <c r="H227" s="34"/>
    </row>
    <row r="228" spans="1:8" ht="28.5" customHeight="1" x14ac:dyDescent="0.25">
      <c r="A228" s="37" t="s">
        <v>47</v>
      </c>
      <c r="B228" s="97" t="s">
        <v>389</v>
      </c>
      <c r="C228" s="98"/>
      <c r="D228" s="98"/>
      <c r="E228" s="98"/>
      <c r="F228" s="99"/>
      <c r="G228" s="46" t="s">
        <v>107</v>
      </c>
      <c r="H228" s="34"/>
    </row>
    <row r="229" spans="1:8" ht="28.5" customHeight="1" x14ac:dyDescent="0.25">
      <c r="A229" s="37"/>
      <c r="B229" s="97" t="s">
        <v>304</v>
      </c>
      <c r="C229" s="98"/>
      <c r="D229" s="98"/>
      <c r="E229" s="98"/>
      <c r="F229" s="98"/>
      <c r="G229" s="99"/>
      <c r="H229" s="34"/>
    </row>
    <row r="230" spans="1:8" ht="28.5" customHeight="1" x14ac:dyDescent="0.25">
      <c r="A230" s="37" t="s">
        <v>27</v>
      </c>
      <c r="B230" s="97" t="s">
        <v>303</v>
      </c>
      <c r="C230" s="98"/>
      <c r="D230" s="98"/>
      <c r="E230" s="98"/>
      <c r="F230" s="98"/>
      <c r="G230" s="99"/>
      <c r="H230" s="34"/>
    </row>
    <row r="231" spans="1:8" ht="28.5" customHeight="1" x14ac:dyDescent="0.25">
      <c r="A231" s="37" t="s">
        <v>27</v>
      </c>
      <c r="B231" s="97" t="s">
        <v>308</v>
      </c>
      <c r="C231" s="98"/>
      <c r="D231" s="98"/>
      <c r="E231" s="98"/>
      <c r="F231" s="98"/>
      <c r="G231" s="99"/>
      <c r="H231" s="34"/>
    </row>
    <row r="232" spans="1:8" ht="22.5" customHeight="1" x14ac:dyDescent="0.25">
      <c r="A232" s="30" t="s">
        <v>32</v>
      </c>
      <c r="B232" s="112" t="s">
        <v>305</v>
      </c>
      <c r="C232" s="113"/>
      <c r="D232" s="113"/>
      <c r="E232" s="113"/>
      <c r="F232" s="113"/>
      <c r="G232" s="114"/>
      <c r="H232" s="34"/>
    </row>
    <row r="233" spans="1:8" ht="21.75" customHeight="1" x14ac:dyDescent="0.25">
      <c r="A233" s="37" t="s">
        <v>306</v>
      </c>
      <c r="B233" s="112" t="s">
        <v>307</v>
      </c>
      <c r="C233" s="113"/>
      <c r="D233" s="113"/>
      <c r="E233" s="113"/>
      <c r="F233" s="113"/>
      <c r="G233" s="114"/>
      <c r="H233" s="34"/>
    </row>
    <row r="234" spans="1:8" ht="20.25" customHeight="1" x14ac:dyDescent="0.25">
      <c r="A234" s="48" t="s">
        <v>11</v>
      </c>
      <c r="B234" s="109" t="s">
        <v>310</v>
      </c>
      <c r="C234" s="110"/>
      <c r="D234" s="110"/>
      <c r="E234" s="110"/>
      <c r="F234" s="110"/>
      <c r="G234" s="111"/>
      <c r="H234" s="34"/>
    </row>
    <row r="235" spans="1:8" ht="28.5" customHeight="1" x14ac:dyDescent="0.25">
      <c r="A235" s="37" t="s">
        <v>27</v>
      </c>
      <c r="B235" s="115" t="s">
        <v>309</v>
      </c>
      <c r="C235" s="115"/>
      <c r="D235" s="46" t="s">
        <v>107</v>
      </c>
      <c r="E235" s="100"/>
      <c r="F235" s="101"/>
      <c r="G235" s="102"/>
      <c r="H235" s="34"/>
    </row>
    <row r="236" spans="1:8" ht="28.5" customHeight="1" x14ac:dyDescent="0.25">
      <c r="A236" s="37" t="s">
        <v>27</v>
      </c>
      <c r="B236" s="115" t="s">
        <v>311</v>
      </c>
      <c r="C236" s="115"/>
      <c r="D236" s="46" t="s">
        <v>107</v>
      </c>
      <c r="E236" s="103"/>
      <c r="F236" s="104"/>
      <c r="G236" s="105"/>
      <c r="H236" s="34"/>
    </row>
    <row r="237" spans="1:8" ht="28.5" customHeight="1" x14ac:dyDescent="0.25">
      <c r="A237" s="37" t="s">
        <v>27</v>
      </c>
      <c r="B237" s="116" t="s">
        <v>312</v>
      </c>
      <c r="C237" s="117"/>
      <c r="D237" s="46" t="s">
        <v>107</v>
      </c>
      <c r="E237" s="103"/>
      <c r="F237" s="104"/>
      <c r="G237" s="105"/>
      <c r="H237" s="32"/>
    </row>
    <row r="238" spans="1:8" ht="28.5" customHeight="1" x14ac:dyDescent="0.25">
      <c r="A238" s="72" t="s">
        <v>27</v>
      </c>
      <c r="B238" s="115" t="s">
        <v>313</v>
      </c>
      <c r="C238" s="115"/>
      <c r="D238" s="46" t="s">
        <v>107</v>
      </c>
      <c r="E238" s="103"/>
      <c r="F238" s="104"/>
      <c r="G238" s="105"/>
      <c r="H238" s="32"/>
    </row>
    <row r="239" spans="1:8" ht="28.5" customHeight="1" x14ac:dyDescent="0.25">
      <c r="A239" s="72" t="s">
        <v>27</v>
      </c>
      <c r="B239" s="115" t="s">
        <v>314</v>
      </c>
      <c r="C239" s="115"/>
      <c r="D239" s="46" t="s">
        <v>107</v>
      </c>
      <c r="E239" s="103"/>
      <c r="F239" s="104"/>
      <c r="G239" s="105"/>
      <c r="H239" s="32"/>
    </row>
    <row r="240" spans="1:8" ht="28.5" customHeight="1" x14ac:dyDescent="0.25">
      <c r="A240" s="72" t="s">
        <v>27</v>
      </c>
      <c r="B240" s="115" t="s">
        <v>315</v>
      </c>
      <c r="C240" s="115"/>
      <c r="D240" s="46" t="s">
        <v>107</v>
      </c>
      <c r="E240" s="103"/>
      <c r="F240" s="104"/>
      <c r="G240" s="105"/>
      <c r="H240" s="32"/>
    </row>
    <row r="241" spans="1:8" ht="28.5" customHeight="1" x14ac:dyDescent="0.25">
      <c r="A241" s="72" t="s">
        <v>27</v>
      </c>
      <c r="B241" s="115" t="s">
        <v>316</v>
      </c>
      <c r="C241" s="115"/>
      <c r="D241" s="46" t="s">
        <v>107</v>
      </c>
      <c r="E241" s="103"/>
      <c r="F241" s="104"/>
      <c r="G241" s="105"/>
      <c r="H241" s="32"/>
    </row>
    <row r="242" spans="1:8" ht="28.5" customHeight="1" x14ac:dyDescent="0.25">
      <c r="A242" s="72" t="s">
        <v>27</v>
      </c>
      <c r="B242" s="115" t="s">
        <v>317</v>
      </c>
      <c r="C242" s="115"/>
      <c r="D242" s="46" t="s">
        <v>107</v>
      </c>
      <c r="E242" s="103"/>
      <c r="F242" s="104"/>
      <c r="G242" s="105"/>
      <c r="H242" s="32"/>
    </row>
    <row r="243" spans="1:8" ht="28.5" customHeight="1" x14ac:dyDescent="0.25">
      <c r="A243" s="37" t="s">
        <v>27</v>
      </c>
      <c r="B243" s="115" t="s">
        <v>318</v>
      </c>
      <c r="C243" s="115"/>
      <c r="D243" s="46" t="s">
        <v>107</v>
      </c>
      <c r="E243" s="103"/>
      <c r="F243" s="104"/>
      <c r="G243" s="105"/>
      <c r="H243" s="32"/>
    </row>
    <row r="244" spans="1:8" ht="28.5" customHeight="1" x14ac:dyDescent="0.25">
      <c r="A244" s="37" t="s">
        <v>27</v>
      </c>
      <c r="B244" s="115" t="s">
        <v>390</v>
      </c>
      <c r="C244" s="115"/>
      <c r="D244" s="46" t="s">
        <v>107</v>
      </c>
      <c r="E244" s="103"/>
      <c r="F244" s="104"/>
      <c r="G244" s="105"/>
      <c r="H244" s="32"/>
    </row>
    <row r="245" spans="1:8" ht="19.5" customHeight="1" x14ac:dyDescent="0.25">
      <c r="A245" s="37" t="s">
        <v>297</v>
      </c>
      <c r="B245" s="115" t="s">
        <v>319</v>
      </c>
      <c r="C245" s="115"/>
      <c r="D245" s="46" t="s">
        <v>107</v>
      </c>
      <c r="E245" s="103"/>
      <c r="F245" s="104"/>
      <c r="G245" s="105"/>
      <c r="H245" s="32"/>
    </row>
    <row r="246" spans="1:8" ht="19.5" customHeight="1" x14ac:dyDescent="0.25">
      <c r="A246" s="37" t="s">
        <v>297</v>
      </c>
      <c r="B246" s="115" t="s">
        <v>320</v>
      </c>
      <c r="C246" s="115"/>
      <c r="D246" s="46" t="s">
        <v>107</v>
      </c>
      <c r="E246" s="103"/>
      <c r="F246" s="104"/>
      <c r="G246" s="105"/>
      <c r="H246" s="32"/>
    </row>
    <row r="247" spans="1:8" ht="19.5" customHeight="1" x14ac:dyDescent="0.25">
      <c r="A247" s="37" t="s">
        <v>297</v>
      </c>
      <c r="B247" s="115" t="s">
        <v>321</v>
      </c>
      <c r="C247" s="115"/>
      <c r="D247" s="46" t="s">
        <v>107</v>
      </c>
      <c r="E247" s="103"/>
      <c r="F247" s="104"/>
      <c r="G247" s="105"/>
      <c r="H247" s="32"/>
    </row>
    <row r="248" spans="1:8" ht="19.5" customHeight="1" x14ac:dyDescent="0.25">
      <c r="A248" s="37" t="s">
        <v>27</v>
      </c>
      <c r="B248" s="115" t="s">
        <v>322</v>
      </c>
      <c r="C248" s="115"/>
      <c r="D248" s="46" t="s">
        <v>107</v>
      </c>
      <c r="E248" s="103"/>
      <c r="F248" s="104"/>
      <c r="G248" s="105"/>
      <c r="H248" s="32"/>
    </row>
    <row r="249" spans="1:8" ht="19.5" customHeight="1" x14ac:dyDescent="0.25">
      <c r="A249" s="37" t="s">
        <v>297</v>
      </c>
      <c r="B249" s="115" t="s">
        <v>323</v>
      </c>
      <c r="C249" s="115"/>
      <c r="D249" s="46" t="s">
        <v>107</v>
      </c>
      <c r="E249" s="103"/>
      <c r="F249" s="104"/>
      <c r="G249" s="105"/>
      <c r="H249" s="32"/>
    </row>
    <row r="250" spans="1:8" ht="19.5" customHeight="1" x14ac:dyDescent="0.25">
      <c r="A250" s="37" t="s">
        <v>297</v>
      </c>
      <c r="B250" s="115" t="s">
        <v>324</v>
      </c>
      <c r="C250" s="115"/>
      <c r="D250" s="46" t="s">
        <v>107</v>
      </c>
      <c r="E250" s="103"/>
      <c r="F250" s="104"/>
      <c r="G250" s="105"/>
      <c r="H250" s="32"/>
    </row>
    <row r="251" spans="1:8" ht="19.5" customHeight="1" x14ac:dyDescent="0.25">
      <c r="A251" s="37" t="s">
        <v>297</v>
      </c>
      <c r="B251" s="115" t="s">
        <v>325</v>
      </c>
      <c r="C251" s="115"/>
      <c r="D251" s="46" t="s">
        <v>107</v>
      </c>
      <c r="E251" s="103"/>
      <c r="F251" s="104"/>
      <c r="G251" s="105"/>
      <c r="H251" s="32"/>
    </row>
    <row r="252" spans="1:8" ht="19.5" customHeight="1" x14ac:dyDescent="0.25">
      <c r="A252" s="37" t="s">
        <v>297</v>
      </c>
      <c r="B252" s="115" t="s">
        <v>326</v>
      </c>
      <c r="C252" s="115"/>
      <c r="D252" s="46" t="s">
        <v>107</v>
      </c>
      <c r="E252" s="103"/>
      <c r="F252" s="104"/>
      <c r="G252" s="105"/>
      <c r="H252" s="32"/>
    </row>
    <row r="253" spans="1:8" ht="19.5" customHeight="1" x14ac:dyDescent="0.25">
      <c r="A253" s="37" t="s">
        <v>27</v>
      </c>
      <c r="B253" s="115" t="s">
        <v>52</v>
      </c>
      <c r="C253" s="115"/>
      <c r="D253" s="46" t="s">
        <v>107</v>
      </c>
      <c r="E253" s="103"/>
      <c r="F253" s="104"/>
      <c r="G253" s="105"/>
      <c r="H253" s="32"/>
    </row>
    <row r="254" spans="1:8" ht="19.5" customHeight="1" x14ac:dyDescent="0.25">
      <c r="A254" s="37" t="s">
        <v>27</v>
      </c>
      <c r="B254" s="115" t="s">
        <v>53</v>
      </c>
      <c r="C254" s="115"/>
      <c r="D254" s="46" t="s">
        <v>107</v>
      </c>
      <c r="E254" s="103"/>
      <c r="F254" s="104"/>
      <c r="G254" s="105"/>
      <c r="H254" s="32"/>
    </row>
    <row r="255" spans="1:8" ht="30" customHeight="1" x14ac:dyDescent="0.25">
      <c r="A255" s="37" t="s">
        <v>27</v>
      </c>
      <c r="B255" s="115" t="s">
        <v>327</v>
      </c>
      <c r="C255" s="115"/>
      <c r="D255" s="46" t="s">
        <v>107</v>
      </c>
      <c r="E255" s="103"/>
      <c r="F255" s="104"/>
      <c r="G255" s="105"/>
      <c r="H255" s="32"/>
    </row>
    <row r="256" spans="1:8" ht="19.5" customHeight="1" x14ac:dyDescent="0.25">
      <c r="A256" s="37" t="s">
        <v>27</v>
      </c>
      <c r="B256" s="115" t="s">
        <v>2</v>
      </c>
      <c r="C256" s="115"/>
      <c r="D256" s="46" t="s">
        <v>107</v>
      </c>
      <c r="E256" s="103"/>
      <c r="F256" s="104"/>
      <c r="G256" s="105"/>
      <c r="H256" s="32"/>
    </row>
    <row r="257" spans="1:8" ht="19.5" customHeight="1" x14ac:dyDescent="0.25">
      <c r="A257" s="37" t="s">
        <v>27</v>
      </c>
      <c r="B257" s="115" t="s">
        <v>54</v>
      </c>
      <c r="C257" s="115"/>
      <c r="D257" s="46" t="s">
        <v>107</v>
      </c>
      <c r="E257" s="106"/>
      <c r="F257" s="107"/>
      <c r="G257" s="108"/>
      <c r="H257" s="32"/>
    </row>
    <row r="258" spans="1:8" ht="16.5" customHeight="1" x14ac:dyDescent="0.25">
      <c r="A258" s="48" t="s">
        <v>12</v>
      </c>
      <c r="B258" s="109" t="s">
        <v>58</v>
      </c>
      <c r="C258" s="110"/>
      <c r="D258" s="110"/>
      <c r="E258" s="110"/>
      <c r="F258" s="110"/>
      <c r="G258" s="111"/>
      <c r="H258" s="32"/>
    </row>
    <row r="259" spans="1:8" ht="19.5" customHeight="1" x14ac:dyDescent="0.25">
      <c r="A259" s="37" t="s">
        <v>27</v>
      </c>
      <c r="B259" s="115" t="s">
        <v>55</v>
      </c>
      <c r="C259" s="115"/>
      <c r="D259" s="46" t="s">
        <v>107</v>
      </c>
      <c r="E259" s="122"/>
      <c r="F259" s="123"/>
      <c r="G259" s="124"/>
      <c r="H259" s="32"/>
    </row>
    <row r="260" spans="1:8" ht="19.5" customHeight="1" x14ac:dyDescent="0.25">
      <c r="A260" s="37" t="s">
        <v>27</v>
      </c>
      <c r="B260" s="115" t="s">
        <v>328</v>
      </c>
      <c r="C260" s="115"/>
      <c r="D260" s="46" t="s">
        <v>107</v>
      </c>
      <c r="E260" s="125"/>
      <c r="F260" s="126"/>
      <c r="G260" s="127"/>
      <c r="H260" s="32"/>
    </row>
    <row r="261" spans="1:8" ht="19.5" customHeight="1" x14ac:dyDescent="0.25">
      <c r="A261" s="37" t="s">
        <v>27</v>
      </c>
      <c r="B261" s="115" t="s">
        <v>56</v>
      </c>
      <c r="C261" s="115"/>
      <c r="D261" s="46" t="s">
        <v>107</v>
      </c>
      <c r="E261" s="125"/>
      <c r="F261" s="126"/>
      <c r="G261" s="127"/>
      <c r="H261" s="32"/>
    </row>
    <row r="262" spans="1:8" ht="19.5" customHeight="1" x14ac:dyDescent="0.25">
      <c r="A262" s="37" t="s">
        <v>27</v>
      </c>
      <c r="B262" s="115" t="s">
        <v>57</v>
      </c>
      <c r="C262" s="115"/>
      <c r="D262" s="46" t="s">
        <v>107</v>
      </c>
      <c r="E262" s="128"/>
      <c r="F262" s="129"/>
      <c r="G262" s="130"/>
      <c r="H262" s="32"/>
    </row>
    <row r="263" spans="1:8" ht="18" customHeight="1" x14ac:dyDescent="0.25">
      <c r="A263" s="30">
        <v>2</v>
      </c>
      <c r="B263" s="112" t="s">
        <v>337</v>
      </c>
      <c r="C263" s="113"/>
      <c r="D263" s="113"/>
      <c r="E263" s="113"/>
      <c r="F263" s="113"/>
      <c r="G263" s="114"/>
      <c r="H263" s="32"/>
    </row>
    <row r="264" spans="1:8" ht="19.5" customHeight="1" x14ac:dyDescent="0.25">
      <c r="A264" s="37" t="s">
        <v>27</v>
      </c>
      <c r="B264" s="115" t="s">
        <v>329</v>
      </c>
      <c r="C264" s="115"/>
      <c r="D264" s="46" t="s">
        <v>107</v>
      </c>
      <c r="E264" s="131"/>
      <c r="F264" s="132"/>
      <c r="G264" s="133"/>
      <c r="H264" s="32"/>
    </row>
    <row r="265" spans="1:8" ht="19.5" customHeight="1" x14ac:dyDescent="0.25">
      <c r="A265" s="37" t="s">
        <v>27</v>
      </c>
      <c r="B265" s="115" t="s">
        <v>330</v>
      </c>
      <c r="C265" s="115"/>
      <c r="D265" s="46" t="s">
        <v>107</v>
      </c>
      <c r="E265" s="134"/>
      <c r="F265" s="135"/>
      <c r="G265" s="136"/>
      <c r="H265" s="32"/>
    </row>
    <row r="266" spans="1:8" ht="19.5" customHeight="1" x14ac:dyDescent="0.25">
      <c r="A266" s="37" t="s">
        <v>27</v>
      </c>
      <c r="B266" s="115" t="s">
        <v>331</v>
      </c>
      <c r="C266" s="115"/>
      <c r="D266" s="46" t="s">
        <v>107</v>
      </c>
      <c r="E266" s="134"/>
      <c r="F266" s="135"/>
      <c r="G266" s="136"/>
      <c r="H266" s="32"/>
    </row>
    <row r="267" spans="1:8" ht="19.5" customHeight="1" x14ac:dyDescent="0.25">
      <c r="A267" s="37" t="s">
        <v>27</v>
      </c>
      <c r="B267" s="115" t="s">
        <v>332</v>
      </c>
      <c r="C267" s="115"/>
      <c r="D267" s="46" t="s">
        <v>107</v>
      </c>
      <c r="E267" s="134"/>
      <c r="F267" s="135"/>
      <c r="G267" s="136"/>
      <c r="H267" s="32"/>
    </row>
    <row r="268" spans="1:8" ht="30.75" customHeight="1" x14ac:dyDescent="0.25">
      <c r="A268" s="37" t="s">
        <v>27</v>
      </c>
      <c r="B268" s="115" t="s">
        <v>333</v>
      </c>
      <c r="C268" s="115"/>
      <c r="D268" s="46" t="s">
        <v>107</v>
      </c>
      <c r="E268" s="134"/>
      <c r="F268" s="135"/>
      <c r="G268" s="136"/>
      <c r="H268" s="32"/>
    </row>
    <row r="269" spans="1:8" ht="30.75" customHeight="1" x14ac:dyDescent="0.25">
      <c r="A269" s="37" t="s">
        <v>27</v>
      </c>
      <c r="B269" s="115" t="s">
        <v>334</v>
      </c>
      <c r="C269" s="115"/>
      <c r="D269" s="46" t="s">
        <v>107</v>
      </c>
      <c r="E269" s="134"/>
      <c r="F269" s="135"/>
      <c r="G269" s="136"/>
      <c r="H269" s="32"/>
    </row>
    <row r="270" spans="1:8" ht="30.75" customHeight="1" x14ac:dyDescent="0.25">
      <c r="A270" s="37" t="s">
        <v>27</v>
      </c>
      <c r="B270" s="115" t="s">
        <v>335</v>
      </c>
      <c r="C270" s="115"/>
      <c r="D270" s="46" t="s">
        <v>107</v>
      </c>
      <c r="E270" s="134"/>
      <c r="F270" s="135"/>
      <c r="G270" s="136"/>
      <c r="H270" s="32"/>
    </row>
    <row r="271" spans="1:8" ht="19.5" customHeight="1" x14ac:dyDescent="0.25">
      <c r="A271" s="37" t="s">
        <v>27</v>
      </c>
      <c r="B271" s="115" t="s">
        <v>336</v>
      </c>
      <c r="C271" s="115"/>
      <c r="D271" s="46" t="s">
        <v>107</v>
      </c>
      <c r="E271" s="137"/>
      <c r="F271" s="138"/>
      <c r="G271" s="139"/>
      <c r="H271" s="32"/>
    </row>
    <row r="272" spans="1:8" ht="18.75" customHeight="1" x14ac:dyDescent="0.25">
      <c r="A272" s="30">
        <v>3</v>
      </c>
      <c r="B272" s="112" t="s">
        <v>338</v>
      </c>
      <c r="C272" s="113"/>
      <c r="D272" s="113"/>
      <c r="E272" s="113"/>
      <c r="F272" s="113"/>
      <c r="G272" s="114"/>
      <c r="H272" s="32"/>
    </row>
    <row r="273" spans="1:8" ht="19.5" customHeight="1" x14ac:dyDescent="0.25">
      <c r="A273" s="37" t="s">
        <v>27</v>
      </c>
      <c r="B273" s="115" t="s">
        <v>329</v>
      </c>
      <c r="C273" s="115"/>
      <c r="D273" s="46" t="s">
        <v>107</v>
      </c>
      <c r="E273" s="131"/>
      <c r="F273" s="132"/>
      <c r="G273" s="133"/>
      <c r="H273" s="32"/>
    </row>
    <row r="274" spans="1:8" ht="19.5" customHeight="1" x14ac:dyDescent="0.25">
      <c r="A274" s="37" t="s">
        <v>27</v>
      </c>
      <c r="B274" s="115" t="s">
        <v>330</v>
      </c>
      <c r="C274" s="115"/>
      <c r="D274" s="46" t="s">
        <v>107</v>
      </c>
      <c r="E274" s="134"/>
      <c r="F274" s="135"/>
      <c r="G274" s="136"/>
      <c r="H274" s="32"/>
    </row>
    <row r="275" spans="1:8" ht="19.5" customHeight="1" x14ac:dyDescent="0.25">
      <c r="A275" s="37" t="s">
        <v>27</v>
      </c>
      <c r="B275" s="115" t="s">
        <v>331</v>
      </c>
      <c r="C275" s="115"/>
      <c r="D275" s="46" t="s">
        <v>107</v>
      </c>
      <c r="E275" s="134"/>
      <c r="F275" s="135"/>
      <c r="G275" s="136"/>
      <c r="H275" s="32"/>
    </row>
    <row r="276" spans="1:8" ht="19.5" customHeight="1" x14ac:dyDescent="0.25">
      <c r="A276" s="37" t="s">
        <v>27</v>
      </c>
      <c r="B276" s="115" t="s">
        <v>339</v>
      </c>
      <c r="C276" s="115"/>
      <c r="D276" s="46" t="s">
        <v>107</v>
      </c>
      <c r="E276" s="134"/>
      <c r="F276" s="135"/>
      <c r="G276" s="136"/>
      <c r="H276" s="32"/>
    </row>
    <row r="277" spans="1:8" ht="19.5" customHeight="1" x14ac:dyDescent="0.25">
      <c r="A277" s="37" t="s">
        <v>27</v>
      </c>
      <c r="B277" s="115" t="s">
        <v>340</v>
      </c>
      <c r="C277" s="115"/>
      <c r="D277" s="46" t="s">
        <v>107</v>
      </c>
      <c r="E277" s="134"/>
      <c r="F277" s="135"/>
      <c r="G277" s="136"/>
      <c r="H277" s="32"/>
    </row>
    <row r="278" spans="1:8" ht="28.5" customHeight="1" x14ac:dyDescent="0.25">
      <c r="A278" s="37" t="s">
        <v>27</v>
      </c>
      <c r="B278" s="115" t="s">
        <v>341</v>
      </c>
      <c r="C278" s="115"/>
      <c r="D278" s="46" t="s">
        <v>107</v>
      </c>
      <c r="E278" s="134"/>
      <c r="F278" s="135"/>
      <c r="G278" s="136"/>
      <c r="H278" s="32"/>
    </row>
    <row r="279" spans="1:8" ht="19.5" customHeight="1" x14ac:dyDescent="0.25">
      <c r="A279" s="37" t="s">
        <v>27</v>
      </c>
      <c r="B279" s="115" t="s">
        <v>336</v>
      </c>
      <c r="C279" s="115"/>
      <c r="D279" s="46" t="s">
        <v>107</v>
      </c>
      <c r="E279" s="137"/>
      <c r="F279" s="138"/>
      <c r="G279" s="139"/>
      <c r="H279" s="32"/>
    </row>
    <row r="280" spans="1:8" ht="18.75" customHeight="1" x14ac:dyDescent="0.25">
      <c r="A280" s="30">
        <v>4</v>
      </c>
      <c r="B280" s="112" t="s">
        <v>342</v>
      </c>
      <c r="C280" s="113"/>
      <c r="D280" s="113"/>
      <c r="E280" s="113"/>
      <c r="F280" s="113"/>
      <c r="G280" s="114"/>
      <c r="H280" s="32"/>
    </row>
    <row r="281" spans="1:8" ht="19.5" customHeight="1" x14ac:dyDescent="0.25">
      <c r="A281" s="37" t="s">
        <v>27</v>
      </c>
      <c r="B281" s="115" t="s">
        <v>343</v>
      </c>
      <c r="C281" s="115"/>
      <c r="D281" s="46" t="s">
        <v>107</v>
      </c>
      <c r="E281" s="39"/>
      <c r="F281" s="39"/>
      <c r="G281" s="73"/>
      <c r="H281" s="32"/>
    </row>
    <row r="282" spans="1:8" ht="19.5" customHeight="1" x14ac:dyDescent="0.25">
      <c r="A282" s="37" t="s">
        <v>27</v>
      </c>
      <c r="B282" s="115" t="s">
        <v>344</v>
      </c>
      <c r="C282" s="115"/>
      <c r="D282" s="46" t="s">
        <v>107</v>
      </c>
      <c r="E282" s="39"/>
      <c r="F282" s="39"/>
      <c r="G282" s="73"/>
      <c r="H282" s="32"/>
    </row>
    <row r="283" spans="1:8" ht="19.5" customHeight="1" x14ac:dyDescent="0.25">
      <c r="A283" s="37" t="s">
        <v>27</v>
      </c>
      <c r="B283" s="115" t="s">
        <v>345</v>
      </c>
      <c r="C283" s="115"/>
      <c r="D283" s="46" t="s">
        <v>107</v>
      </c>
      <c r="E283" s="39"/>
      <c r="F283" s="39"/>
      <c r="G283" s="73"/>
      <c r="H283" s="32"/>
    </row>
    <row r="284" spans="1:8" ht="19.5" customHeight="1" x14ac:dyDescent="0.25">
      <c r="A284" s="37" t="s">
        <v>27</v>
      </c>
      <c r="B284" s="115" t="s">
        <v>346</v>
      </c>
      <c r="C284" s="115"/>
      <c r="D284" s="46" t="s">
        <v>107</v>
      </c>
      <c r="E284" s="39"/>
      <c r="F284" s="39"/>
      <c r="G284" s="73"/>
      <c r="H284" s="32"/>
    </row>
    <row r="285" spans="1:8" ht="18.75" customHeight="1" x14ac:dyDescent="0.25">
      <c r="A285" s="30">
        <v>5</v>
      </c>
      <c r="B285" s="112" t="s">
        <v>347</v>
      </c>
      <c r="C285" s="113"/>
      <c r="D285" s="113"/>
      <c r="E285" s="113"/>
      <c r="F285" s="113"/>
      <c r="G285" s="114"/>
      <c r="H285" s="32"/>
    </row>
    <row r="286" spans="1:8" ht="37.5" customHeight="1" x14ac:dyDescent="0.25">
      <c r="A286" s="92" t="s">
        <v>19</v>
      </c>
      <c r="B286" s="143" t="s">
        <v>3</v>
      </c>
      <c r="C286" s="143"/>
      <c r="D286" s="93" t="s">
        <v>6</v>
      </c>
      <c r="E286" s="93" t="s">
        <v>415</v>
      </c>
      <c r="F286" s="93" t="s">
        <v>418</v>
      </c>
      <c r="G286" s="93" t="s">
        <v>4</v>
      </c>
    </row>
    <row r="287" spans="1:8" ht="31.5" customHeight="1" x14ac:dyDescent="0.25">
      <c r="A287" s="140" t="s">
        <v>358</v>
      </c>
      <c r="B287" s="141"/>
      <c r="C287" s="141"/>
      <c r="D287" s="141"/>
      <c r="E287" s="141"/>
      <c r="F287" s="141"/>
      <c r="G287" s="142"/>
    </row>
    <row r="288" spans="1:8" ht="65.25" customHeight="1" x14ac:dyDescent="0.25">
      <c r="A288" s="74" t="s">
        <v>48</v>
      </c>
      <c r="B288" s="120" t="s">
        <v>391</v>
      </c>
      <c r="C288" s="121"/>
      <c r="D288" s="75" t="s">
        <v>8</v>
      </c>
      <c r="E288" s="76"/>
      <c r="F288" s="76"/>
      <c r="G288" s="77"/>
      <c r="H288" s="34" t="e">
        <f>IF(ABS(F288-E288)/E288&gt;20%,"Số liệu đột biến giữa hai năm, đề nghị giải thích","")</f>
        <v>#DIV/0!</v>
      </c>
    </row>
    <row r="289" spans="1:8" ht="24" customHeight="1" x14ac:dyDescent="0.25">
      <c r="A289" s="78" t="s">
        <v>348</v>
      </c>
      <c r="B289" s="118" t="s">
        <v>349</v>
      </c>
      <c r="C289" s="119"/>
      <c r="D289" s="79" t="s">
        <v>8</v>
      </c>
      <c r="E289" s="80"/>
      <c r="F289" s="80"/>
      <c r="G289" s="77"/>
      <c r="H289" s="34" t="e">
        <f t="shared" ref="H289:H319" si="9">IF(ABS(F289-E289)/E289&gt;20%,"Số liệu đột biến giữa hai năm, đề nghị giải thích","")</f>
        <v>#DIV/0!</v>
      </c>
    </row>
    <row r="290" spans="1:8" ht="24" customHeight="1" x14ac:dyDescent="0.25">
      <c r="A290" s="78" t="s">
        <v>91</v>
      </c>
      <c r="B290" s="118" t="s">
        <v>350</v>
      </c>
      <c r="C290" s="119"/>
      <c r="D290" s="79" t="s">
        <v>8</v>
      </c>
      <c r="E290" s="80"/>
      <c r="F290" s="80"/>
      <c r="G290" s="77"/>
      <c r="H290" s="34" t="e">
        <f t="shared" si="9"/>
        <v>#DIV/0!</v>
      </c>
    </row>
    <row r="291" spans="1:8" ht="36.75" customHeight="1" x14ac:dyDescent="0.25">
      <c r="A291" s="74" t="s">
        <v>49</v>
      </c>
      <c r="B291" s="205" t="s">
        <v>351</v>
      </c>
      <c r="C291" s="206"/>
      <c r="D291" s="75" t="s">
        <v>8</v>
      </c>
      <c r="E291" s="80"/>
      <c r="F291" s="80"/>
      <c r="G291" s="77"/>
      <c r="H291" s="34" t="e">
        <f t="shared" si="9"/>
        <v>#DIV/0!</v>
      </c>
    </row>
    <row r="292" spans="1:8" ht="27" customHeight="1" x14ac:dyDescent="0.25">
      <c r="A292" s="37" t="s">
        <v>27</v>
      </c>
      <c r="B292" s="118" t="s">
        <v>352</v>
      </c>
      <c r="C292" s="119"/>
      <c r="D292" s="79" t="s">
        <v>8</v>
      </c>
      <c r="E292" s="80"/>
      <c r="F292" s="80"/>
      <c r="G292" s="77"/>
      <c r="H292" s="34" t="e">
        <f t="shared" si="9"/>
        <v>#DIV/0!</v>
      </c>
    </row>
    <row r="293" spans="1:8" ht="27" customHeight="1" x14ac:dyDescent="0.25">
      <c r="A293" s="37" t="s">
        <v>27</v>
      </c>
      <c r="B293" s="118" t="s">
        <v>353</v>
      </c>
      <c r="C293" s="119"/>
      <c r="D293" s="79" t="s">
        <v>8</v>
      </c>
      <c r="E293" s="80"/>
      <c r="F293" s="80"/>
      <c r="G293" s="77"/>
      <c r="H293" s="34" t="e">
        <f t="shared" si="9"/>
        <v>#DIV/0!</v>
      </c>
    </row>
    <row r="294" spans="1:8" ht="27" customHeight="1" x14ac:dyDescent="0.25">
      <c r="A294" s="37" t="s">
        <v>27</v>
      </c>
      <c r="B294" s="118" t="s">
        <v>354</v>
      </c>
      <c r="C294" s="119"/>
      <c r="D294" s="79" t="s">
        <v>8</v>
      </c>
      <c r="E294" s="80"/>
      <c r="F294" s="80"/>
      <c r="G294" s="77"/>
      <c r="H294" s="34" t="e">
        <f t="shared" si="9"/>
        <v>#DIV/0!</v>
      </c>
    </row>
    <row r="295" spans="1:8" ht="27" customHeight="1" x14ac:dyDescent="0.25">
      <c r="A295" s="37" t="s">
        <v>27</v>
      </c>
      <c r="B295" s="118" t="s">
        <v>355</v>
      </c>
      <c r="C295" s="119"/>
      <c r="D295" s="79" t="s">
        <v>8</v>
      </c>
      <c r="E295" s="80"/>
      <c r="F295" s="80"/>
      <c r="G295" s="77"/>
      <c r="H295" s="34" t="e">
        <f t="shared" si="9"/>
        <v>#DIV/0!</v>
      </c>
    </row>
    <row r="296" spans="1:8" ht="36.75" customHeight="1" x14ac:dyDescent="0.25">
      <c r="A296" s="74" t="s">
        <v>77</v>
      </c>
      <c r="B296" s="205" t="s">
        <v>356</v>
      </c>
      <c r="C296" s="206"/>
      <c r="D296" s="75" t="s">
        <v>357</v>
      </c>
      <c r="E296" s="76"/>
      <c r="F296" s="76"/>
      <c r="G296" s="77"/>
      <c r="H296" s="34" t="e">
        <f t="shared" si="9"/>
        <v>#DIV/0!</v>
      </c>
    </row>
    <row r="297" spans="1:8" ht="34.5" customHeight="1" x14ac:dyDescent="0.25">
      <c r="A297" s="37" t="s">
        <v>27</v>
      </c>
      <c r="B297" s="118" t="s">
        <v>352</v>
      </c>
      <c r="C297" s="119"/>
      <c r="D297" s="79" t="s">
        <v>357</v>
      </c>
      <c r="E297" s="80"/>
      <c r="F297" s="80"/>
      <c r="G297" s="77"/>
      <c r="H297" s="34" t="e">
        <f t="shared" si="9"/>
        <v>#DIV/0!</v>
      </c>
    </row>
    <row r="298" spans="1:8" ht="34.5" customHeight="1" x14ac:dyDescent="0.25">
      <c r="A298" s="37" t="s">
        <v>27</v>
      </c>
      <c r="B298" s="118" t="s">
        <v>353</v>
      </c>
      <c r="C298" s="119"/>
      <c r="D298" s="79" t="s">
        <v>357</v>
      </c>
      <c r="E298" s="80"/>
      <c r="F298" s="80"/>
      <c r="G298" s="77"/>
      <c r="H298" s="34" t="e">
        <f t="shared" si="9"/>
        <v>#DIV/0!</v>
      </c>
    </row>
    <row r="299" spans="1:8" ht="34.5" customHeight="1" x14ac:dyDescent="0.25">
      <c r="A299" s="37" t="s">
        <v>27</v>
      </c>
      <c r="B299" s="118" t="s">
        <v>354</v>
      </c>
      <c r="C299" s="119"/>
      <c r="D299" s="79" t="s">
        <v>357</v>
      </c>
      <c r="E299" s="80"/>
      <c r="F299" s="80"/>
      <c r="G299" s="77"/>
      <c r="H299" s="34" t="e">
        <f t="shared" si="9"/>
        <v>#DIV/0!</v>
      </c>
    </row>
    <row r="300" spans="1:8" ht="34.5" customHeight="1" x14ac:dyDescent="0.25">
      <c r="A300" s="37" t="s">
        <v>27</v>
      </c>
      <c r="B300" s="118" t="s">
        <v>355</v>
      </c>
      <c r="C300" s="119"/>
      <c r="D300" s="79" t="s">
        <v>357</v>
      </c>
      <c r="E300" s="80"/>
      <c r="F300" s="80"/>
      <c r="G300" s="77"/>
      <c r="H300" s="34" t="e">
        <f t="shared" si="9"/>
        <v>#DIV/0!</v>
      </c>
    </row>
    <row r="301" spans="1:8" ht="33" customHeight="1" x14ac:dyDescent="0.25">
      <c r="A301" s="74" t="s">
        <v>78</v>
      </c>
      <c r="B301" s="205" t="s">
        <v>368</v>
      </c>
      <c r="C301" s="206"/>
      <c r="D301" s="75" t="s">
        <v>360</v>
      </c>
      <c r="E301" s="75"/>
      <c r="F301" s="75"/>
      <c r="G301" s="77"/>
      <c r="H301" s="34" t="e">
        <f t="shared" si="9"/>
        <v>#DIV/0!</v>
      </c>
    </row>
    <row r="302" spans="1:8" ht="27" customHeight="1" x14ac:dyDescent="0.25">
      <c r="A302" s="74" t="s">
        <v>359</v>
      </c>
      <c r="B302" s="209" t="s">
        <v>361</v>
      </c>
      <c r="C302" s="210"/>
      <c r="D302" s="75" t="s">
        <v>360</v>
      </c>
      <c r="E302" s="76"/>
      <c r="F302" s="76"/>
      <c r="G302" s="77"/>
      <c r="H302" s="34" t="e">
        <f t="shared" si="9"/>
        <v>#DIV/0!</v>
      </c>
    </row>
    <row r="303" spans="1:8" ht="27" customHeight="1" x14ac:dyDescent="0.25">
      <c r="A303" s="37" t="s">
        <v>27</v>
      </c>
      <c r="B303" s="118" t="s">
        <v>362</v>
      </c>
      <c r="C303" s="119"/>
      <c r="D303" s="79" t="s">
        <v>360</v>
      </c>
      <c r="E303" s="80"/>
      <c r="F303" s="80"/>
      <c r="G303" s="77"/>
      <c r="H303" s="34" t="e">
        <f t="shared" si="9"/>
        <v>#DIV/0!</v>
      </c>
    </row>
    <row r="304" spans="1:8" ht="27" customHeight="1" x14ac:dyDescent="0.25">
      <c r="A304" s="37" t="s">
        <v>27</v>
      </c>
      <c r="B304" s="118" t="s">
        <v>363</v>
      </c>
      <c r="C304" s="119"/>
      <c r="D304" s="79" t="s">
        <v>360</v>
      </c>
      <c r="E304" s="80"/>
      <c r="F304" s="80"/>
      <c r="G304" s="77"/>
      <c r="H304" s="34" t="e">
        <f t="shared" si="9"/>
        <v>#DIV/0!</v>
      </c>
    </row>
    <row r="305" spans="1:8" ht="27" customHeight="1" x14ac:dyDescent="0.25">
      <c r="A305" s="37" t="s">
        <v>27</v>
      </c>
      <c r="B305" s="118" t="s">
        <v>364</v>
      </c>
      <c r="C305" s="119"/>
      <c r="D305" s="79" t="s">
        <v>360</v>
      </c>
      <c r="E305" s="80"/>
      <c r="F305" s="80"/>
      <c r="G305" s="77"/>
      <c r="H305" s="34" t="e">
        <f t="shared" si="9"/>
        <v>#DIV/0!</v>
      </c>
    </row>
    <row r="306" spans="1:8" ht="27" customHeight="1" x14ac:dyDescent="0.25">
      <c r="A306" s="37" t="s">
        <v>27</v>
      </c>
      <c r="B306" s="118" t="s">
        <v>365</v>
      </c>
      <c r="C306" s="119"/>
      <c r="D306" s="79" t="s">
        <v>360</v>
      </c>
      <c r="E306" s="80"/>
      <c r="F306" s="80"/>
      <c r="G306" s="77"/>
      <c r="H306" s="34" t="e">
        <f t="shared" si="9"/>
        <v>#DIV/0!</v>
      </c>
    </row>
    <row r="307" spans="1:8" ht="27" customHeight="1" x14ac:dyDescent="0.25">
      <c r="A307" s="74" t="s">
        <v>366</v>
      </c>
      <c r="B307" s="209" t="s">
        <v>367</v>
      </c>
      <c r="C307" s="210"/>
      <c r="D307" s="75" t="s">
        <v>360</v>
      </c>
      <c r="E307" s="76"/>
      <c r="F307" s="76"/>
      <c r="G307" s="77"/>
      <c r="H307" s="34" t="e">
        <f t="shared" si="9"/>
        <v>#DIV/0!</v>
      </c>
    </row>
    <row r="308" spans="1:8" ht="27" customHeight="1" x14ac:dyDescent="0.25">
      <c r="A308" s="37" t="s">
        <v>27</v>
      </c>
      <c r="B308" s="118" t="s">
        <v>362</v>
      </c>
      <c r="C308" s="119"/>
      <c r="D308" s="79" t="s">
        <v>360</v>
      </c>
      <c r="E308" s="80"/>
      <c r="F308" s="80"/>
      <c r="G308" s="77"/>
      <c r="H308" s="34" t="e">
        <f t="shared" si="9"/>
        <v>#DIV/0!</v>
      </c>
    </row>
    <row r="309" spans="1:8" ht="27" customHeight="1" x14ac:dyDescent="0.25">
      <c r="A309" s="37" t="s">
        <v>27</v>
      </c>
      <c r="B309" s="118" t="s">
        <v>363</v>
      </c>
      <c r="C309" s="119"/>
      <c r="D309" s="79" t="s">
        <v>360</v>
      </c>
      <c r="E309" s="80"/>
      <c r="F309" s="80"/>
      <c r="G309" s="77"/>
      <c r="H309" s="34" t="e">
        <f t="shared" si="9"/>
        <v>#DIV/0!</v>
      </c>
    </row>
    <row r="310" spans="1:8" ht="27" customHeight="1" x14ac:dyDescent="0.25">
      <c r="A310" s="37" t="s">
        <v>27</v>
      </c>
      <c r="B310" s="118" t="s">
        <v>364</v>
      </c>
      <c r="C310" s="119"/>
      <c r="D310" s="79" t="s">
        <v>360</v>
      </c>
      <c r="E310" s="80"/>
      <c r="F310" s="80"/>
      <c r="G310" s="77"/>
      <c r="H310" s="34" t="e">
        <f t="shared" si="9"/>
        <v>#DIV/0!</v>
      </c>
    </row>
    <row r="311" spans="1:8" ht="27" customHeight="1" x14ac:dyDescent="0.25">
      <c r="A311" s="37" t="s">
        <v>27</v>
      </c>
      <c r="B311" s="118" t="s">
        <v>365</v>
      </c>
      <c r="C311" s="119"/>
      <c r="D311" s="79" t="s">
        <v>360</v>
      </c>
      <c r="E311" s="80"/>
      <c r="F311" s="80"/>
      <c r="G311" s="77"/>
      <c r="H311" s="34" t="e">
        <f t="shared" si="9"/>
        <v>#DIV/0!</v>
      </c>
    </row>
    <row r="312" spans="1:8" ht="30" customHeight="1" x14ac:dyDescent="0.25">
      <c r="A312" s="48" t="s">
        <v>81</v>
      </c>
      <c r="B312" s="205" t="s">
        <v>369</v>
      </c>
      <c r="C312" s="206"/>
      <c r="D312" s="81" t="s">
        <v>229</v>
      </c>
      <c r="E312" s="80"/>
      <c r="F312" s="80"/>
      <c r="G312" s="77"/>
      <c r="H312" s="34" t="e">
        <f t="shared" si="9"/>
        <v>#DIV/0!</v>
      </c>
    </row>
    <row r="313" spans="1:8" ht="30" customHeight="1" x14ac:dyDescent="0.25">
      <c r="A313" s="48"/>
      <c r="B313" s="82" t="s">
        <v>377</v>
      </c>
      <c r="C313" s="83"/>
      <c r="D313" s="79"/>
      <c r="E313" s="80"/>
      <c r="F313" s="80"/>
      <c r="G313" s="77"/>
      <c r="H313" s="34" t="e">
        <f t="shared" si="9"/>
        <v>#DIV/0!</v>
      </c>
    </row>
    <row r="314" spans="1:8" ht="27" customHeight="1" x14ac:dyDescent="0.25">
      <c r="A314" s="37" t="s">
        <v>27</v>
      </c>
      <c r="B314" s="118" t="s">
        <v>370</v>
      </c>
      <c r="C314" s="119"/>
      <c r="D314" s="79" t="s">
        <v>229</v>
      </c>
      <c r="E314" s="80"/>
      <c r="F314" s="80"/>
      <c r="G314" s="77"/>
      <c r="H314" s="34" t="e">
        <f t="shared" si="9"/>
        <v>#DIV/0!</v>
      </c>
    </row>
    <row r="315" spans="1:8" ht="27" customHeight="1" x14ac:dyDescent="0.25">
      <c r="A315" s="37" t="s">
        <v>27</v>
      </c>
      <c r="B315" s="118" t="s">
        <v>371</v>
      </c>
      <c r="C315" s="119"/>
      <c r="D315" s="79" t="s">
        <v>229</v>
      </c>
      <c r="E315" s="80"/>
      <c r="F315" s="80"/>
      <c r="G315" s="77"/>
      <c r="H315" s="34" t="e">
        <f t="shared" si="9"/>
        <v>#DIV/0!</v>
      </c>
    </row>
    <row r="316" spans="1:8" ht="27" customHeight="1" x14ac:dyDescent="0.25">
      <c r="A316" s="37" t="s">
        <v>27</v>
      </c>
      <c r="B316" s="118" t="s">
        <v>372</v>
      </c>
      <c r="C316" s="119"/>
      <c r="D316" s="79" t="s">
        <v>229</v>
      </c>
      <c r="E316" s="80"/>
      <c r="F316" s="80"/>
      <c r="G316" s="77"/>
      <c r="H316" s="34" t="e">
        <f t="shared" si="9"/>
        <v>#DIV/0!</v>
      </c>
    </row>
    <row r="317" spans="1:8" ht="27" customHeight="1" x14ac:dyDescent="0.25">
      <c r="A317" s="37" t="s">
        <v>27</v>
      </c>
      <c r="B317" s="118" t="s">
        <v>373</v>
      </c>
      <c r="C317" s="119"/>
      <c r="D317" s="79" t="s">
        <v>229</v>
      </c>
      <c r="E317" s="80"/>
      <c r="F317" s="80"/>
      <c r="G317" s="77"/>
      <c r="H317" s="34" t="e">
        <f t="shared" si="9"/>
        <v>#DIV/0!</v>
      </c>
    </row>
    <row r="318" spans="1:8" ht="27" customHeight="1" x14ac:dyDescent="0.25">
      <c r="A318" s="37" t="s">
        <v>27</v>
      </c>
      <c r="B318" s="118" t="s">
        <v>374</v>
      </c>
      <c r="C318" s="119"/>
      <c r="D318" s="79" t="s">
        <v>229</v>
      </c>
      <c r="E318" s="80"/>
      <c r="F318" s="80"/>
      <c r="G318" s="77"/>
      <c r="H318" s="34" t="e">
        <f t="shared" si="9"/>
        <v>#DIV/0!</v>
      </c>
    </row>
    <row r="319" spans="1:8" ht="27" customHeight="1" x14ac:dyDescent="0.25">
      <c r="A319" s="37" t="s">
        <v>27</v>
      </c>
      <c r="B319" s="118" t="s">
        <v>375</v>
      </c>
      <c r="C319" s="119"/>
      <c r="D319" s="79" t="s">
        <v>229</v>
      </c>
      <c r="E319" s="75"/>
      <c r="F319" s="75"/>
      <c r="G319" s="77"/>
      <c r="H319" s="34" t="e">
        <f t="shared" si="9"/>
        <v>#DIV/0!</v>
      </c>
    </row>
    <row r="320" spans="1:8" ht="27" customHeight="1" x14ac:dyDescent="0.25">
      <c r="A320" s="37" t="s">
        <v>27</v>
      </c>
      <c r="B320" s="118" t="s">
        <v>376</v>
      </c>
      <c r="C320" s="119"/>
      <c r="D320" s="79" t="s">
        <v>229</v>
      </c>
      <c r="E320" s="75"/>
      <c r="F320" s="75"/>
      <c r="G320" s="77"/>
      <c r="H320" s="34" t="e">
        <f>IF(ABS(F320-E320)/E320&gt;20%,"Số liệu đột biến giữa hai năm, đề nghị giải thích","")</f>
        <v>#DIV/0!</v>
      </c>
    </row>
    <row r="321" spans="1:8" ht="57.75" customHeight="1" x14ac:dyDescent="0.25">
      <c r="A321" s="48" t="s">
        <v>378</v>
      </c>
      <c r="B321" s="211" t="s">
        <v>392</v>
      </c>
      <c r="C321" s="119"/>
      <c r="D321" s="81" t="s">
        <v>229</v>
      </c>
      <c r="E321" s="31"/>
      <c r="F321" s="31"/>
      <c r="G321" s="26"/>
      <c r="H321" s="32" t="str">
        <f>IF(OR(E321="",F321=""),"Đề nghị nhập số liệu","")</f>
        <v>Đề nghị nhập số liệu</v>
      </c>
    </row>
    <row r="322" spans="1:8" ht="15" x14ac:dyDescent="0.25">
      <c r="D322" s="85"/>
    </row>
    <row r="323" spans="1:8" ht="15" x14ac:dyDescent="0.25">
      <c r="B323" s="86" t="s">
        <v>406</v>
      </c>
      <c r="D323" s="85"/>
    </row>
    <row r="324" spans="1:8" ht="15" x14ac:dyDescent="0.25">
      <c r="D324" s="85"/>
    </row>
    <row r="325" spans="1:8" ht="21" customHeight="1" x14ac:dyDescent="0.25">
      <c r="A325" s="37" t="s">
        <v>27</v>
      </c>
      <c r="B325" s="24" t="s">
        <v>33</v>
      </c>
      <c r="C325" s="207"/>
      <c r="D325" s="207"/>
      <c r="E325" s="207"/>
      <c r="F325" s="207"/>
      <c r="G325" s="208"/>
    </row>
    <row r="326" spans="1:8" ht="21" customHeight="1" x14ac:dyDescent="0.25">
      <c r="A326" s="37" t="s">
        <v>27</v>
      </c>
      <c r="B326" s="24" t="s">
        <v>34</v>
      </c>
      <c r="C326" s="207"/>
      <c r="D326" s="207"/>
      <c r="E326" s="207"/>
      <c r="F326" s="207"/>
      <c r="G326" s="208"/>
    </row>
    <row r="327" spans="1:8" ht="21" customHeight="1" x14ac:dyDescent="0.25">
      <c r="A327" s="37" t="s">
        <v>27</v>
      </c>
      <c r="B327" s="24" t="s">
        <v>35</v>
      </c>
      <c r="C327" s="207"/>
      <c r="D327" s="207"/>
      <c r="E327" s="207"/>
      <c r="F327" s="207"/>
      <c r="G327" s="208"/>
    </row>
    <row r="328" spans="1:8" ht="21" customHeight="1" x14ac:dyDescent="0.25">
      <c r="A328" s="37" t="s">
        <v>27</v>
      </c>
      <c r="B328" s="24" t="s">
        <v>38</v>
      </c>
      <c r="C328" s="207"/>
      <c r="D328" s="207"/>
      <c r="E328" s="207"/>
      <c r="F328" s="207"/>
      <c r="G328" s="208"/>
    </row>
    <row r="329" spans="1:8" ht="21" customHeight="1" x14ac:dyDescent="0.25">
      <c r="A329" s="37" t="s">
        <v>27</v>
      </c>
      <c r="B329" s="24" t="s">
        <v>36</v>
      </c>
      <c r="C329" s="207"/>
      <c r="D329" s="207"/>
      <c r="E329" s="207"/>
      <c r="F329" s="207"/>
      <c r="G329" s="208"/>
    </row>
    <row r="330" spans="1:8" ht="21" customHeight="1" x14ac:dyDescent="0.25">
      <c r="A330" s="37" t="s">
        <v>27</v>
      </c>
      <c r="B330" s="24" t="s">
        <v>2</v>
      </c>
      <c r="C330" s="207"/>
      <c r="D330" s="207"/>
      <c r="E330" s="207"/>
      <c r="F330" s="207"/>
      <c r="G330" s="208"/>
    </row>
    <row r="331" spans="1:8" ht="15" x14ac:dyDescent="0.25">
      <c r="D331" s="85"/>
    </row>
    <row r="332" spans="1:8" ht="15" x14ac:dyDescent="0.25">
      <c r="D332" s="213" t="s">
        <v>419</v>
      </c>
      <c r="E332" s="213"/>
      <c r="F332" s="213"/>
      <c r="G332" s="213"/>
    </row>
    <row r="333" spans="1:8" ht="44.25" x14ac:dyDescent="0.25">
      <c r="B333" s="87" t="s">
        <v>393</v>
      </c>
      <c r="D333" s="203" t="s">
        <v>394</v>
      </c>
      <c r="E333" s="204"/>
      <c r="F333" s="204"/>
      <c r="G333" s="204"/>
    </row>
    <row r="334" spans="1:8" ht="15" x14ac:dyDescent="0.25">
      <c r="D334" s="85"/>
    </row>
  </sheetData>
  <mergeCells count="330">
    <mergeCell ref="A2:C2"/>
    <mergeCell ref="D2:G2"/>
    <mergeCell ref="C325:G325"/>
    <mergeCell ref="C326:G326"/>
    <mergeCell ref="C327:G327"/>
    <mergeCell ref="C328:G328"/>
    <mergeCell ref="C329:G329"/>
    <mergeCell ref="B296:C296"/>
    <mergeCell ref="E213:G213"/>
    <mergeCell ref="B221:C221"/>
    <mergeCell ref="B222:C222"/>
    <mergeCell ref="B223:C223"/>
    <mergeCell ref="B245:C245"/>
    <mergeCell ref="B246:C246"/>
    <mergeCell ref="B256:C256"/>
    <mergeCell ref="B257:C257"/>
    <mergeCell ref="B247:C247"/>
    <mergeCell ref="B253:C253"/>
    <mergeCell ref="B254:C254"/>
    <mergeCell ref="B255:C255"/>
    <mergeCell ref="B248:C248"/>
    <mergeCell ref="B249:C249"/>
    <mergeCell ref="B308:C308"/>
    <mergeCell ref="B315:C315"/>
    <mergeCell ref="B298:C298"/>
    <mergeCell ref="B299:C299"/>
    <mergeCell ref="B300:C300"/>
    <mergeCell ref="B301:C301"/>
    <mergeCell ref="B321:C321"/>
    <mergeCell ref="A1:C1"/>
    <mergeCell ref="D332:G332"/>
    <mergeCell ref="B240:C240"/>
    <mergeCell ref="B241:C241"/>
    <mergeCell ref="B173:G173"/>
    <mergeCell ref="B174:C174"/>
    <mergeCell ref="B175:C175"/>
    <mergeCell ref="B176:C176"/>
    <mergeCell ref="B177:C177"/>
    <mergeCell ref="B178:C178"/>
    <mergeCell ref="B179:C179"/>
    <mergeCell ref="B180:C180"/>
    <mergeCell ref="E174:G180"/>
    <mergeCell ref="B181:G181"/>
    <mergeCell ref="E182:G186"/>
    <mergeCell ref="B187:G187"/>
    <mergeCell ref="E188:G190"/>
    <mergeCell ref="D1:G1"/>
    <mergeCell ref="B191:G191"/>
    <mergeCell ref="D333:G333"/>
    <mergeCell ref="B291:C291"/>
    <mergeCell ref="B292:C292"/>
    <mergeCell ref="B293:C293"/>
    <mergeCell ref="B294:C294"/>
    <mergeCell ref="B295:C295"/>
    <mergeCell ref="B316:C316"/>
    <mergeCell ref="B319:C319"/>
    <mergeCell ref="B320:C320"/>
    <mergeCell ref="B317:C317"/>
    <mergeCell ref="B318:C318"/>
    <mergeCell ref="B309:C309"/>
    <mergeCell ref="B311:C311"/>
    <mergeCell ref="B312:C312"/>
    <mergeCell ref="C330:G330"/>
    <mergeCell ref="B297:C297"/>
    <mergeCell ref="B310:C310"/>
    <mergeCell ref="B302:C302"/>
    <mergeCell ref="B303:C303"/>
    <mergeCell ref="B304:C304"/>
    <mergeCell ref="B305:C305"/>
    <mergeCell ref="B306:C306"/>
    <mergeCell ref="B307:C307"/>
    <mergeCell ref="B314:C314"/>
    <mergeCell ref="B192:C192"/>
    <mergeCell ref="B193:C193"/>
    <mergeCell ref="B194:C194"/>
    <mergeCell ref="B197:C197"/>
    <mergeCell ref="B195:G195"/>
    <mergeCell ref="B184:C184"/>
    <mergeCell ref="B185:C185"/>
    <mergeCell ref="B190:C190"/>
    <mergeCell ref="B186:C186"/>
    <mergeCell ref="B188:C188"/>
    <mergeCell ref="B189:C189"/>
    <mergeCell ref="B123:C123"/>
    <mergeCell ref="B120:G120"/>
    <mergeCell ref="B121:C121"/>
    <mergeCell ref="B124:C124"/>
    <mergeCell ref="B151:C151"/>
    <mergeCell ref="B152:C152"/>
    <mergeCell ref="B153:C153"/>
    <mergeCell ref="B154:C154"/>
    <mergeCell ref="B139:C139"/>
    <mergeCell ref="B140:C140"/>
    <mergeCell ref="B141:C141"/>
    <mergeCell ref="B142:C142"/>
    <mergeCell ref="B147:C147"/>
    <mergeCell ref="B148:C148"/>
    <mergeCell ref="B144:C144"/>
    <mergeCell ref="B145:C145"/>
    <mergeCell ref="B146:C146"/>
    <mergeCell ref="B149:C149"/>
    <mergeCell ref="B150:C150"/>
    <mergeCell ref="B143:C143"/>
    <mergeCell ref="B29:C29"/>
    <mergeCell ref="B21:C21"/>
    <mergeCell ref="B26:C26"/>
    <mergeCell ref="B51:C51"/>
    <mergeCell ref="B52:C52"/>
    <mergeCell ref="B56:C56"/>
    <mergeCell ref="B30:C30"/>
    <mergeCell ref="B31:C31"/>
    <mergeCell ref="B41:C41"/>
    <mergeCell ref="B42:C42"/>
    <mergeCell ref="B43:C43"/>
    <mergeCell ref="B45:C45"/>
    <mergeCell ref="B24:C24"/>
    <mergeCell ref="B27:C27"/>
    <mergeCell ref="B28:C28"/>
    <mergeCell ref="B32:C32"/>
    <mergeCell ref="B33:C33"/>
    <mergeCell ref="B34:C34"/>
    <mergeCell ref="B35:C35"/>
    <mergeCell ref="B36:C36"/>
    <mergeCell ref="B37:C37"/>
    <mergeCell ref="B44:C44"/>
    <mergeCell ref="B46:C46"/>
    <mergeCell ref="B23:C23"/>
    <mergeCell ref="B22:C22"/>
    <mergeCell ref="C11:G11"/>
    <mergeCell ref="C15:G15"/>
    <mergeCell ref="C16:G16"/>
    <mergeCell ref="A7:G7"/>
    <mergeCell ref="A4:G4"/>
    <mergeCell ref="A5:G5"/>
    <mergeCell ref="B9:G9"/>
    <mergeCell ref="C12:G12"/>
    <mergeCell ref="C13:G13"/>
    <mergeCell ref="C14:G14"/>
    <mergeCell ref="C17:G17"/>
    <mergeCell ref="C18:G18"/>
    <mergeCell ref="C19:G19"/>
    <mergeCell ref="B38:C38"/>
    <mergeCell ref="B39:C39"/>
    <mergeCell ref="B165:C165"/>
    <mergeCell ref="B236:C236"/>
    <mergeCell ref="B182:C182"/>
    <mergeCell ref="B183:C183"/>
    <mergeCell ref="B57:C57"/>
    <mergeCell ref="B58:C58"/>
    <mergeCell ref="B59:C59"/>
    <mergeCell ref="B60:C60"/>
    <mergeCell ref="B62:C62"/>
    <mergeCell ref="B133:C133"/>
    <mergeCell ref="B134:C134"/>
    <mergeCell ref="B109:C109"/>
    <mergeCell ref="B110:C110"/>
    <mergeCell ref="B111:C111"/>
    <mergeCell ref="B112:C112"/>
    <mergeCell ref="B115:G115"/>
    <mergeCell ref="B116:C116"/>
    <mergeCell ref="E116:G119"/>
    <mergeCell ref="B117:C117"/>
    <mergeCell ref="B118:C118"/>
    <mergeCell ref="B119:C119"/>
    <mergeCell ref="B122:C122"/>
    <mergeCell ref="B63:G63"/>
    <mergeCell ref="C64:D64"/>
    <mergeCell ref="C65:D65"/>
    <mergeCell ref="C66:D66"/>
    <mergeCell ref="C67:D67"/>
    <mergeCell ref="C68:D68"/>
    <mergeCell ref="C69:D69"/>
    <mergeCell ref="C70:D70"/>
    <mergeCell ref="B48:C48"/>
    <mergeCell ref="B49:C49"/>
    <mergeCell ref="B50:C50"/>
    <mergeCell ref="B53:C53"/>
    <mergeCell ref="B54:C54"/>
    <mergeCell ref="B55:C55"/>
    <mergeCell ref="B61:C61"/>
    <mergeCell ref="C80:D80"/>
    <mergeCell ref="B79:G79"/>
    <mergeCell ref="C81:D81"/>
    <mergeCell ref="C82:D82"/>
    <mergeCell ref="C83:D83"/>
    <mergeCell ref="C84:D84"/>
    <mergeCell ref="C71:D71"/>
    <mergeCell ref="C72:D72"/>
    <mergeCell ref="C73:D73"/>
    <mergeCell ref="C74:D74"/>
    <mergeCell ref="C75:D75"/>
    <mergeCell ref="C76:D76"/>
    <mergeCell ref="C77:D77"/>
    <mergeCell ref="C78:D78"/>
    <mergeCell ref="C85:D85"/>
    <mergeCell ref="C86:D86"/>
    <mergeCell ref="C87:D87"/>
    <mergeCell ref="C88:D88"/>
    <mergeCell ref="C89:D89"/>
    <mergeCell ref="C90:D90"/>
    <mergeCell ref="C91:D91"/>
    <mergeCell ref="C92:D92"/>
    <mergeCell ref="C93:D93"/>
    <mergeCell ref="A101:A108"/>
    <mergeCell ref="B101:G108"/>
    <mergeCell ref="E109:G112"/>
    <mergeCell ref="B113:G113"/>
    <mergeCell ref="B114:C114"/>
    <mergeCell ref="B100:G100"/>
    <mergeCell ref="B94:G94"/>
    <mergeCell ref="B95:D95"/>
    <mergeCell ref="B96:D96"/>
    <mergeCell ref="B97:D97"/>
    <mergeCell ref="B98:D98"/>
    <mergeCell ref="B99:G99"/>
    <mergeCell ref="B156:G156"/>
    <mergeCell ref="B125:G125"/>
    <mergeCell ref="B126:C126"/>
    <mergeCell ref="B127:C127"/>
    <mergeCell ref="B128:C128"/>
    <mergeCell ref="B129:C129"/>
    <mergeCell ref="B130:C130"/>
    <mergeCell ref="B131:C131"/>
    <mergeCell ref="B132:C132"/>
    <mergeCell ref="B137:C137"/>
    <mergeCell ref="B155:G155"/>
    <mergeCell ref="D158:G158"/>
    <mergeCell ref="D159:G159"/>
    <mergeCell ref="D160:G160"/>
    <mergeCell ref="D161:G161"/>
    <mergeCell ref="B162:G162"/>
    <mergeCell ref="B168:C168"/>
    <mergeCell ref="B169:C169"/>
    <mergeCell ref="E163:G172"/>
    <mergeCell ref="B157:G157"/>
    <mergeCell ref="B163:C163"/>
    <mergeCell ref="B164:C164"/>
    <mergeCell ref="B166:C166"/>
    <mergeCell ref="B167:C167"/>
    <mergeCell ref="B158:C158"/>
    <mergeCell ref="B159:C159"/>
    <mergeCell ref="B160:C160"/>
    <mergeCell ref="B161:C161"/>
    <mergeCell ref="B170:C170"/>
    <mergeCell ref="B171:C171"/>
    <mergeCell ref="B172:C172"/>
    <mergeCell ref="E211:G212"/>
    <mergeCell ref="B196:C196"/>
    <mergeCell ref="B214:G214"/>
    <mergeCell ref="B215:G215"/>
    <mergeCell ref="B216:G216"/>
    <mergeCell ref="B218:G218"/>
    <mergeCell ref="B198:C198"/>
    <mergeCell ref="B199:C199"/>
    <mergeCell ref="B200:C200"/>
    <mergeCell ref="B201:C201"/>
    <mergeCell ref="B202:C202"/>
    <mergeCell ref="B203:C203"/>
    <mergeCell ref="B204:C204"/>
    <mergeCell ref="E198:G204"/>
    <mergeCell ref="B205:C205"/>
    <mergeCell ref="B208:C208"/>
    <mergeCell ref="B210:C210"/>
    <mergeCell ref="B206:C206"/>
    <mergeCell ref="B207:C207"/>
    <mergeCell ref="B217:C217"/>
    <mergeCell ref="B209:C209"/>
    <mergeCell ref="B211:C211"/>
    <mergeCell ref="B212:C212"/>
    <mergeCell ref="B213:D213"/>
    <mergeCell ref="E259:G262"/>
    <mergeCell ref="B258:G258"/>
    <mergeCell ref="B263:G263"/>
    <mergeCell ref="E264:G271"/>
    <mergeCell ref="B290:C290"/>
    <mergeCell ref="B276:C276"/>
    <mergeCell ref="B277:C277"/>
    <mergeCell ref="B278:C278"/>
    <mergeCell ref="B271:C271"/>
    <mergeCell ref="A287:G287"/>
    <mergeCell ref="B281:C281"/>
    <mergeCell ref="B282:C282"/>
    <mergeCell ref="B283:C283"/>
    <mergeCell ref="B284:C284"/>
    <mergeCell ref="B285:G285"/>
    <mergeCell ref="B286:C286"/>
    <mergeCell ref="B275:C275"/>
    <mergeCell ref="B279:C279"/>
    <mergeCell ref="E273:G279"/>
    <mergeCell ref="B280:G280"/>
    <mergeCell ref="B259:C259"/>
    <mergeCell ref="B260:C260"/>
    <mergeCell ref="B261:C261"/>
    <mergeCell ref="B262:C262"/>
    <mergeCell ref="B289:C289"/>
    <mergeCell ref="B264:C264"/>
    <mergeCell ref="B265:C265"/>
    <mergeCell ref="B266:C266"/>
    <mergeCell ref="B267:C267"/>
    <mergeCell ref="B268:C268"/>
    <mergeCell ref="B270:C270"/>
    <mergeCell ref="B272:G272"/>
    <mergeCell ref="B273:C273"/>
    <mergeCell ref="B274:C274"/>
    <mergeCell ref="B288:C288"/>
    <mergeCell ref="B269:C269"/>
    <mergeCell ref="B231:G231"/>
    <mergeCell ref="E235:G257"/>
    <mergeCell ref="B219:G219"/>
    <mergeCell ref="B220:G220"/>
    <mergeCell ref="B224:G224"/>
    <mergeCell ref="B225:F225"/>
    <mergeCell ref="B226:F226"/>
    <mergeCell ref="B227:F227"/>
    <mergeCell ref="B228:F228"/>
    <mergeCell ref="B229:G229"/>
    <mergeCell ref="B230:G230"/>
    <mergeCell ref="B235:C235"/>
    <mergeCell ref="B242:C242"/>
    <mergeCell ref="B243:C243"/>
    <mergeCell ref="B244:C244"/>
    <mergeCell ref="B237:C237"/>
    <mergeCell ref="B238:C238"/>
    <mergeCell ref="B239:C239"/>
    <mergeCell ref="B250:C250"/>
    <mergeCell ref="B251:C251"/>
    <mergeCell ref="B252:C252"/>
    <mergeCell ref="B232:G232"/>
    <mergeCell ref="B233:G233"/>
    <mergeCell ref="B234:G234"/>
  </mergeCells>
  <pageMargins left="0.98425196850393704" right="0.23622047244094491" top="0.47244094488188981" bottom="0.39370078740157483" header="0.31496062992125984" footer="0.31496062992125984"/>
  <pageSetup paperSize="9" orientation="landscape" r:id="rId1"/>
  <headerFooter>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activeCell="C7" sqref="C7"/>
    </sheetView>
  </sheetViews>
  <sheetFormatPr defaultRowHeight="15" x14ac:dyDescent="0.25"/>
  <cols>
    <col min="1" max="1" width="5.28515625" style="8" customWidth="1"/>
    <col min="2" max="2" width="27.7109375" style="8" customWidth="1"/>
    <col min="3" max="3" width="24.7109375" style="8" customWidth="1"/>
    <col min="4" max="4" width="16.85546875" style="8" customWidth="1"/>
    <col min="5" max="5" width="17.28515625" style="8" customWidth="1"/>
  </cols>
  <sheetData>
    <row r="1" spans="1:5" ht="15.75" x14ac:dyDescent="0.25">
      <c r="A1" s="218" t="s">
        <v>219</v>
      </c>
      <c r="B1" s="218"/>
      <c r="C1" s="218"/>
      <c r="D1" s="218"/>
      <c r="E1" s="218"/>
    </row>
    <row r="3" spans="1:5" ht="36" customHeight="1" x14ac:dyDescent="0.25">
      <c r="A3" s="94" t="s">
        <v>29</v>
      </c>
      <c r="B3" s="94" t="s">
        <v>33</v>
      </c>
      <c r="C3" s="94" t="s">
        <v>222</v>
      </c>
      <c r="D3" s="94" t="s">
        <v>220</v>
      </c>
      <c r="E3" s="94" t="s">
        <v>221</v>
      </c>
    </row>
    <row r="4" spans="1:5" ht="38.25" customHeight="1" x14ac:dyDescent="0.25">
      <c r="A4" s="1" t="s">
        <v>31</v>
      </c>
      <c r="B4" s="2"/>
      <c r="C4" s="2"/>
      <c r="D4" s="3"/>
      <c r="E4" s="2"/>
    </row>
    <row r="5" spans="1:5" ht="38.25" customHeight="1" x14ac:dyDescent="0.25">
      <c r="A5" s="4">
        <v>1</v>
      </c>
      <c r="B5" s="2"/>
      <c r="C5" s="2"/>
      <c r="D5" s="3"/>
      <c r="E5" s="2"/>
    </row>
    <row r="6" spans="1:5" ht="38.25" customHeight="1" x14ac:dyDescent="0.25">
      <c r="A6" s="4">
        <v>2</v>
      </c>
      <c r="B6" s="2"/>
      <c r="C6" s="2"/>
      <c r="D6" s="3"/>
      <c r="E6" s="2"/>
    </row>
    <row r="7" spans="1:5" ht="38.25" customHeight="1" x14ac:dyDescent="0.25">
      <c r="A7" s="4">
        <v>3</v>
      </c>
      <c r="B7" s="2"/>
      <c r="C7" s="2"/>
      <c r="D7" s="3"/>
      <c r="E7" s="2"/>
    </row>
    <row r="8" spans="1:5" ht="38.25" customHeight="1" x14ac:dyDescent="0.25">
      <c r="A8" s="4">
        <v>4</v>
      </c>
      <c r="B8" s="2"/>
      <c r="C8" s="2"/>
      <c r="D8" s="3"/>
      <c r="E8" s="2"/>
    </row>
    <row r="9" spans="1:5" ht="38.25" customHeight="1" x14ac:dyDescent="0.25">
      <c r="A9" s="4">
        <v>5</v>
      </c>
      <c r="B9" s="2"/>
      <c r="C9" s="2"/>
      <c r="D9" s="3"/>
      <c r="E9" s="2"/>
    </row>
    <row r="10" spans="1:5" ht="38.25" customHeight="1" x14ac:dyDescent="0.25">
      <c r="A10" s="4"/>
      <c r="B10" s="2" t="s">
        <v>39</v>
      </c>
      <c r="C10" s="2"/>
      <c r="D10" s="5"/>
      <c r="E10" s="2"/>
    </row>
    <row r="11" spans="1:5" ht="15.75" x14ac:dyDescent="0.25">
      <c r="A11" s="6"/>
      <c r="B11" s="7"/>
      <c r="C11" s="7"/>
    </row>
    <row r="12" spans="1:5" ht="36" customHeight="1" x14ac:dyDescent="0.25">
      <c r="A12" s="6"/>
      <c r="B12" s="217" t="s">
        <v>382</v>
      </c>
      <c r="C12" s="217"/>
      <c r="D12" s="217"/>
      <c r="E12" s="217"/>
    </row>
    <row r="13" spans="1:5" ht="15.75" x14ac:dyDescent="0.25">
      <c r="A13" s="9"/>
    </row>
  </sheetData>
  <mergeCells count="2">
    <mergeCell ref="B12:E12"/>
    <mergeCell ref="A1:E1"/>
  </mergeCells>
  <pageMargins left="0.62992125984251968" right="0.39370078740157483" top="0.51181102362204722"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Thông tin chung</vt:lpstr>
      <vt:lpstr>DS cán bộ có chứng chỉ CNTT</vt:lpstr>
      <vt:lpstr>'Thông tin chung'!Print_Area</vt:lpstr>
      <vt:lpstr>'Thông tin chung'!Print_Titles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TUNG</dc:creator>
  <cp:lastModifiedBy>THANHTUNG</cp:lastModifiedBy>
  <cp:lastPrinted>2023-06-02T08:56:12Z</cp:lastPrinted>
  <dcterms:created xsi:type="dcterms:W3CDTF">2018-03-21T02:59:06Z</dcterms:created>
  <dcterms:modified xsi:type="dcterms:W3CDTF">2023-06-04T12:31:44Z</dcterms:modified>
</cp:coreProperties>
</file>